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fu\room229\САЙТ, газета- размещение информации\Доп. материал к проекту бюджета на 2023 год\"/>
    </mc:Choice>
  </mc:AlternateContent>
  <bookViews>
    <workbookView xWindow="-120" yWindow="-120" windowWidth="29040" windowHeight="15840" tabRatio="548"/>
  </bookViews>
  <sheets>
    <sheet name="Сведения" sheetId="1" r:id="rId1"/>
  </sheets>
  <definedNames>
    <definedName name="_xlnm._FilterDatabase" localSheetId="0" hidden="1">Сведения!$B$6:$D$59</definedName>
    <definedName name="_xlnm.Print_Titles" localSheetId="0">Сведения!$3:$5</definedName>
    <definedName name="Код_КВР">#REF!</definedName>
    <definedName name="Код_КЦСР">#REF!</definedName>
    <definedName name="Код_ППП">#REF!</definedName>
    <definedName name="Код_ПР">#REF!</definedName>
    <definedName name="Код_Раздел">#REF!</definedName>
    <definedName name="_xlnm.Print_Area" localSheetId="0">Сведения!$A$1:$M$61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1" l="1"/>
  <c r="M54" i="1"/>
  <c r="M53" i="1"/>
  <c r="M52" i="1"/>
  <c r="M51" i="1"/>
  <c r="M49" i="1"/>
  <c r="M48" i="1"/>
  <c r="M47" i="1"/>
  <c r="M46" i="1"/>
  <c r="M44" i="1"/>
  <c r="M42" i="1"/>
  <c r="M41" i="1"/>
  <c r="M39" i="1"/>
  <c r="M38" i="1"/>
  <c r="M37" i="1"/>
  <c r="M36" i="1"/>
  <c r="M35" i="1"/>
  <c r="M34" i="1"/>
  <c r="M32" i="1"/>
  <c r="M29" i="1"/>
  <c r="M28" i="1"/>
  <c r="M26" i="1"/>
  <c r="M24" i="1"/>
  <c r="M23" i="1"/>
  <c r="M22" i="1"/>
  <c r="M21" i="1"/>
  <c r="M19" i="1"/>
  <c r="M16" i="1"/>
  <c r="M14" i="1"/>
  <c r="M12" i="1"/>
  <c r="M11" i="1"/>
  <c r="M10" i="1"/>
  <c r="M9" i="1"/>
  <c r="M8" i="1"/>
  <c r="L53" i="1"/>
  <c r="K56" i="1"/>
  <c r="K54" i="1"/>
  <c r="K53" i="1"/>
  <c r="K52" i="1"/>
  <c r="K51" i="1"/>
  <c r="K50" i="1"/>
  <c r="K49" i="1"/>
  <c r="K48" i="1"/>
  <c r="K47" i="1"/>
  <c r="K46" i="1"/>
  <c r="K44" i="1"/>
  <c r="K42" i="1"/>
  <c r="K41" i="1"/>
  <c r="K39" i="1"/>
  <c r="K38" i="1"/>
  <c r="K37" i="1"/>
  <c r="K36" i="1"/>
  <c r="K35" i="1"/>
  <c r="K34" i="1"/>
  <c r="K32" i="1"/>
  <c r="K29" i="1"/>
  <c r="K28" i="1"/>
  <c r="K27" i="1"/>
  <c r="K26" i="1"/>
  <c r="K24" i="1"/>
  <c r="K23" i="1"/>
  <c r="K22" i="1"/>
  <c r="K21" i="1"/>
  <c r="K20" i="1"/>
  <c r="K19" i="1"/>
  <c r="K17" i="1"/>
  <c r="K16" i="1"/>
  <c r="K14" i="1"/>
  <c r="K11" i="1"/>
  <c r="K10" i="1"/>
  <c r="K9" i="1"/>
  <c r="K8" i="1"/>
  <c r="J21" i="1"/>
  <c r="J20" i="1"/>
  <c r="J19" i="1"/>
  <c r="J18" i="1"/>
  <c r="J17" i="1"/>
  <c r="J16" i="1"/>
  <c r="J14" i="1"/>
  <c r="J13" i="1"/>
  <c r="J12" i="1"/>
  <c r="J11" i="1"/>
  <c r="J9" i="1"/>
  <c r="J8" i="1"/>
  <c r="J7" i="1"/>
  <c r="E30" i="1"/>
  <c r="I30" i="1"/>
  <c r="H30" i="1"/>
  <c r="G30" i="1"/>
  <c r="F30" i="1"/>
  <c r="G25" i="1"/>
  <c r="H25" i="1"/>
  <c r="I25" i="1"/>
  <c r="L20" i="1" l="1"/>
  <c r="L21" i="1"/>
  <c r="J22" i="1"/>
  <c r="L22" i="1"/>
  <c r="J23" i="1"/>
  <c r="L23" i="1"/>
  <c r="J24" i="1"/>
  <c r="L24" i="1"/>
  <c r="L19" i="1"/>
  <c r="L12" i="1"/>
  <c r="L13" i="1"/>
  <c r="L11" i="1"/>
  <c r="G57" i="1" l="1"/>
  <c r="H57" i="1"/>
  <c r="I57" i="1"/>
  <c r="G55" i="1"/>
  <c r="H55" i="1"/>
  <c r="I55" i="1"/>
  <c r="G50" i="1"/>
  <c r="H50" i="1"/>
  <c r="I50" i="1"/>
  <c r="G45" i="1"/>
  <c r="H45" i="1"/>
  <c r="I45" i="1"/>
  <c r="G43" i="1"/>
  <c r="H43" i="1"/>
  <c r="I43" i="1"/>
  <c r="G40" i="1"/>
  <c r="H40" i="1"/>
  <c r="I40" i="1"/>
  <c r="G33" i="1"/>
  <c r="H33" i="1"/>
  <c r="I33" i="1"/>
  <c r="G18" i="1"/>
  <c r="H18" i="1"/>
  <c r="I18" i="1"/>
  <c r="G15" i="1"/>
  <c r="J15" i="1" s="1"/>
  <c r="H15" i="1"/>
  <c r="I15" i="1"/>
  <c r="G6" i="1"/>
  <c r="H6" i="1"/>
  <c r="I6" i="1"/>
  <c r="F57" i="1"/>
  <c r="F55" i="1"/>
  <c r="F50" i="1"/>
  <c r="F45" i="1"/>
  <c r="F43" i="1"/>
  <c r="F40" i="1"/>
  <c r="F33" i="1"/>
  <c r="F25" i="1"/>
  <c r="F18" i="1"/>
  <c r="F15" i="1"/>
  <c r="F6" i="1"/>
  <c r="I59" i="1" l="1"/>
  <c r="I61" i="1" s="1"/>
  <c r="H59" i="1"/>
  <c r="H61" i="1" s="1"/>
  <c r="G59" i="1"/>
  <c r="G61" i="1" s="1"/>
  <c r="F59" i="1"/>
  <c r="E15" i="1"/>
  <c r="M7" i="1" l="1"/>
  <c r="M15" i="1"/>
  <c r="J41" i="1"/>
  <c r="K7" i="1"/>
  <c r="K15" i="1"/>
  <c r="L17" i="1" l="1"/>
  <c r="J60" i="1" l="1"/>
  <c r="L58" i="1"/>
  <c r="J58" i="1"/>
  <c r="L56" i="1"/>
  <c r="J56" i="1"/>
  <c r="L54" i="1"/>
  <c r="J54" i="1"/>
  <c r="J53" i="1"/>
  <c r="L52" i="1"/>
  <c r="J52" i="1"/>
  <c r="L51" i="1"/>
  <c r="J51" i="1"/>
  <c r="L49" i="1"/>
  <c r="J49" i="1"/>
  <c r="L48" i="1"/>
  <c r="J48" i="1"/>
  <c r="L47" i="1"/>
  <c r="J47" i="1"/>
  <c r="L46" i="1"/>
  <c r="J46" i="1"/>
  <c r="L44" i="1"/>
  <c r="J44" i="1"/>
  <c r="L42" i="1"/>
  <c r="J42" i="1"/>
  <c r="L41" i="1"/>
  <c r="L39" i="1"/>
  <c r="J39" i="1"/>
  <c r="L38" i="1"/>
  <c r="J38" i="1"/>
  <c r="L37" i="1"/>
  <c r="J37" i="1"/>
  <c r="L36" i="1"/>
  <c r="J36" i="1"/>
  <c r="L35" i="1"/>
  <c r="J35" i="1"/>
  <c r="L34" i="1"/>
  <c r="J34" i="1"/>
  <c r="L32" i="1"/>
  <c r="J32" i="1"/>
  <c r="L29" i="1"/>
  <c r="J29" i="1"/>
  <c r="L28" i="1"/>
  <c r="J28" i="1"/>
  <c r="L27" i="1"/>
  <c r="J27" i="1"/>
  <c r="L26" i="1"/>
  <c r="J26" i="1"/>
  <c r="L16" i="1"/>
  <c r="L14" i="1"/>
  <c r="L10" i="1"/>
  <c r="J10" i="1"/>
  <c r="L9" i="1"/>
  <c r="L8" i="1"/>
  <c r="L7" i="1"/>
  <c r="E57" i="1" l="1"/>
  <c r="E55" i="1"/>
  <c r="K55" i="1" s="1"/>
  <c r="E50" i="1"/>
  <c r="E45" i="1"/>
  <c r="K45" i="1" s="1"/>
  <c r="E43" i="1"/>
  <c r="K43" i="1" s="1"/>
  <c r="E40" i="1"/>
  <c r="K40" i="1" s="1"/>
  <c r="E33" i="1"/>
  <c r="K33" i="1" s="1"/>
  <c r="K30" i="1"/>
  <c r="E25" i="1"/>
  <c r="K25" i="1" s="1"/>
  <c r="E18" i="1"/>
  <c r="K18" i="1" s="1"/>
  <c r="E6" i="1"/>
  <c r="J6" i="1" l="1"/>
  <c r="K6" i="1"/>
  <c r="J55" i="1"/>
  <c r="J25" i="1"/>
  <c r="J30" i="1"/>
  <c r="J33" i="1"/>
  <c r="J40" i="1"/>
  <c r="J43" i="1"/>
  <c r="J45" i="1"/>
  <c r="J50" i="1"/>
  <c r="J57" i="1"/>
  <c r="E59" i="1"/>
  <c r="L15" i="1"/>
  <c r="L57" i="1" l="1"/>
  <c r="L55" i="1"/>
  <c r="M55" i="1"/>
  <c r="L50" i="1"/>
  <c r="M50" i="1"/>
  <c r="L45" i="1"/>
  <c r="M45" i="1"/>
  <c r="L43" i="1"/>
  <c r="M43" i="1"/>
  <c r="L40" i="1"/>
  <c r="M40" i="1"/>
  <c r="L33" i="1"/>
  <c r="M33" i="1"/>
  <c r="L30" i="1"/>
  <c r="M30" i="1"/>
  <c r="L25" i="1"/>
  <c r="M25" i="1"/>
  <c r="L18" i="1"/>
  <c r="M18" i="1"/>
  <c r="E61" i="1"/>
  <c r="K59" i="1"/>
  <c r="L6" i="1"/>
  <c r="M6" i="1"/>
  <c r="J59" i="1"/>
  <c r="K61" i="1" l="1"/>
  <c r="J61" i="1"/>
  <c r="L59" i="1" l="1"/>
  <c r="M59" i="1"/>
  <c r="F61" i="1"/>
  <c r="L61" i="1" l="1"/>
  <c r="M61" i="1"/>
</calcChain>
</file>

<file path=xl/sharedStrings.xml><?xml version="1.0" encoding="utf-8"?>
<sst xmlns="http://schemas.openxmlformats.org/spreadsheetml/2006/main" count="180" uniqueCount="86">
  <si>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</si>
  <si>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</si>
  <si>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</si>
  <si>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</si>
  <si>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</si>
  <si>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</si>
  <si>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</si>
  <si>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населения</t>
  </si>
  <si>
    <t>Дорожное хозяйство (дорожные фонды)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</si>
  <si>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</si>
  <si>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</si>
  <si>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</si>
  <si>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</si>
  <si>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</si>
  <si>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</si>
  <si>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</si>
  <si>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</si>
  <si>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</si>
  <si>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</si>
  <si>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07</t>
  </si>
  <si>
    <t>12</t>
  </si>
  <si>
    <t>Периодическая печать и издательства</t>
  </si>
  <si>
    <t>Резервные фонды</t>
  </si>
  <si>
    <t>Общеэкономические вопросы</t>
  </si>
  <si>
    <t>Охрана семьи и детства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</si>
  <si>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</si>
  <si>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</si>
  <si>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</si>
  <si>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</si>
  <si>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</si>
  <si>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</si>
  <si>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</si>
  <si>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</si>
  <si>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</si>
  <si>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</si>
  <si>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</si>
  <si>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</si>
  <si>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</si>
  <si>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</si>
  <si>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</si>
  <si>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</si>
  <si>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</si>
  <si>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</si>
  <si>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</si>
  <si>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</si>
  <si>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</si>
  <si>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</si>
  <si>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</si>
  <si>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</si>
  <si>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</si>
  <si>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</si>
  <si>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</si>
  <si>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</si>
  <si>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</si>
  <si>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</si>
  <si>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</si>
  <si>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</si>
  <si>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Транспорт</t>
  </si>
  <si>
    <t>Судебная система</t>
  </si>
  <si>
    <t>Дополнительное образование детей</t>
  </si>
  <si>
    <t>ИТОГО РАСХОДОВ</t>
  </si>
  <si>
    <t>Молодежная политика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</si>
  <si>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</si>
  <si>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</si>
  <si>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Условно утверждаемые расходы</t>
  </si>
  <si>
    <t>Прогноз на плановый период</t>
  </si>
  <si>
    <t>Спорт высших достижений</t>
  </si>
  <si>
    <t>Водное хозяйство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</si>
  <si>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</si>
  <si>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</si>
  <si>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</si>
  <si>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</si>
  <si>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</si>
  <si>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</si>
  <si>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>2024 год</t>
  </si>
  <si>
    <t>-</t>
  </si>
  <si>
    <t>№ п/п</t>
  </si>
  <si>
    <t>Сведения о расходах городского бюджета по разделам и подразделам классификации расходов на 2023 год и плановый период 2024 и 2025 годов
в сравнении с фактическим исполнением за 2021 год и ожидаемым исполнением за 2022 год</t>
  </si>
  <si>
    <t>Исполнение за 2021 год</t>
  </si>
  <si>
    <t>Ожидаемое исполнение за 2022 год</t>
  </si>
  <si>
    <t>Прогноз на 2023 год</t>
  </si>
  <si>
    <t>2025 год</t>
  </si>
  <si>
    <t xml:space="preserve">Отклонение 2023 года от </t>
  </si>
  <si>
    <t xml:space="preserve"> 2021 года (тыс. рублей/%)</t>
  </si>
  <si>
    <t>2022 года (тыс. рублей/%)</t>
  </si>
  <si>
    <t>Сбор, удаление отходов и очистка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</si>
</sst>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6" fillId="0" borderId="0"/>
    <xf numFmtId="0" fontId="8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justify"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justify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1" fontId="1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7" applyNumberFormat="1" applyFont="1" applyFill="1" applyBorder="1" applyAlignment="1" applyProtection="1">
      <alignment horizontal="justify" vertical="center" wrapText="1"/>
      <protection hidden="1"/>
    </xf>
    <xf numFmtId="164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justify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 applyProtection="1">
      <alignment horizontal="justify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M171"/>
  <sheetViews>
    <sheetView tabSelected="1" view="pageBreakPreview" zoomScale="70" zoomScaleNormal="75" zoomScaleSheetLayoutView="70" workbookViewId="0">
      <selection sqref="A1:M1"/>
    </sheetView>
  </sheetViews>
  <sheetFormatPr defaultColWidth="9.140625" defaultRowHeight="16.5" x14ac:dyDescent="0.2"/>
  <cols>
    <col min="1" max="1" width="7.85546875" style="6" customWidth="1"/>
    <col min="2" max="2" width="61.85546875" style="5" customWidth="1"/>
    <col min="3" max="3" width="12.85546875" style="6" customWidth="1"/>
    <col min="4" max="4" width="13" style="6" customWidth="1"/>
    <col min="5" max="5" width="17.140625" style="12" customWidth="1"/>
    <col min="6" max="6" width="17.42578125" style="23" customWidth="1"/>
    <col min="7" max="7" width="16.140625" style="23" customWidth="1"/>
    <col min="8" max="8" width="16.140625" style="6" customWidth="1"/>
    <col min="9" max="9" width="16" style="6" customWidth="1"/>
    <col min="10" max="11" width="15.140625" style="6" customWidth="1"/>
    <col min="12" max="12" width="16.140625" style="6" customWidth="1"/>
    <col min="13" max="13" width="13.85546875" style="6" customWidth="1"/>
    <col min="14" max="16384" width="9.140625" style="6"/>
  </cols>
  <sheetData>
    <row r="1" spans="1:13" ht="42.75" customHeight="1" x14ac:dyDescent="0.2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">
      <c r="B2" s="2"/>
      <c r="C2" s="3"/>
      <c r="D2" s="4"/>
      <c r="E2" s="14"/>
      <c r="F2" s="20"/>
      <c r="G2" s="24"/>
      <c r="H2" s="1"/>
      <c r="I2" s="4"/>
      <c r="J2" s="1"/>
      <c r="K2" s="1"/>
      <c r="M2" s="4" t="s">
        <v>56</v>
      </c>
    </row>
    <row r="3" spans="1:13" ht="28.5" customHeight="1" x14ac:dyDescent="0.2">
      <c r="A3" s="45" t="s">
        <v>76</v>
      </c>
      <c r="B3" s="47" t="s">
        <v>25</v>
      </c>
      <c r="C3" s="47" t="s">
        <v>26</v>
      </c>
      <c r="D3" s="47" t="s">
        <v>27</v>
      </c>
      <c r="E3" s="51" t="s">
        <v>78</v>
      </c>
      <c r="F3" s="50" t="s">
        <v>79</v>
      </c>
      <c r="G3" s="49" t="s">
        <v>80</v>
      </c>
      <c r="H3" s="48" t="s">
        <v>65</v>
      </c>
      <c r="I3" s="48"/>
      <c r="J3" s="48" t="s">
        <v>82</v>
      </c>
      <c r="K3" s="48"/>
      <c r="L3" s="48"/>
      <c r="M3" s="48"/>
    </row>
    <row r="4" spans="1:13" ht="24.75" customHeight="1" x14ac:dyDescent="0.2">
      <c r="A4" s="45"/>
      <c r="B4" s="45"/>
      <c r="C4" s="45"/>
      <c r="D4" s="45"/>
      <c r="E4" s="52"/>
      <c r="F4" s="48"/>
      <c r="G4" s="48"/>
      <c r="H4" s="43" t="s">
        <v>74</v>
      </c>
      <c r="I4" s="43" t="s">
        <v>81</v>
      </c>
      <c r="J4" s="49" t="s">
        <v>83</v>
      </c>
      <c r="K4" s="49"/>
      <c r="L4" s="49" t="s">
        <v>84</v>
      </c>
      <c r="M4" s="49"/>
    </row>
    <row r="5" spans="1:13" ht="19.5" customHeight="1" x14ac:dyDescent="0.2">
      <c r="A5" s="45"/>
      <c r="B5" s="41">
        <v>1</v>
      </c>
      <c r="C5" s="41">
        <v>2</v>
      </c>
      <c r="D5" s="41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4">
        <v>9</v>
      </c>
      <c r="K5" s="44">
        <v>10</v>
      </c>
      <c r="L5" s="44">
        <v>11</v>
      </c>
      <c r="M5" s="41">
        <v>12</v>
      </c>
    </row>
    <row r="6" spans="1:13" x14ac:dyDescent="0.2">
      <c r="A6" s="41">
        <v>1</v>
      </c>
      <c r="B6" s="28" t="s">
        <v>28</v>
      </c>
      <c r="C6" s="29" t="s">
        <v>29</v>
      </c>
      <c r="D6" s="29"/>
      <c r="E6" s="30">
        <f>SUM(E7:E14)</f>
        <v>671822.00000000012</v>
      </c>
      <c r="F6" s="30">
        <f>SUM(F7:F14)</f>
        <v>942262.40000000014</v>
      </c>
      <c r="G6" s="30">
        <f t="shared" ref="G6:I6" si="0">SUM(G7:G14)</f>
        <v>869962.79999999993</v>
      </c>
      <c r="H6" s="30">
        <f t="shared" si="0"/>
        <v>763723.60000000009</v>
      </c>
      <c r="I6" s="30">
        <f t="shared" si="0"/>
        <v>856563.5</v>
      </c>
      <c r="J6" s="30">
        <f>G6-E6</f>
        <v>198140.79999999981</v>
      </c>
      <c r="K6" s="31">
        <f>G6/E6</f>
        <v>1.2949305024247491</v>
      </c>
      <c r="L6" s="30">
        <f>G6-F6</f>
        <v>-72299.60000000021</v>
      </c>
      <c r="M6" s="33">
        <f>G6/F6</f>
        <v>0.92327020583650565</v>
      </c>
    </row>
    <row r="7" spans="1:13" ht="37.5" customHeight="1" x14ac:dyDescent="0.2">
      <c r="A7" s="41">
        <v>2</v>
      </c>
      <c r="B7" s="9" t="s">
        <v>43</v>
      </c>
      <c r="C7" s="8" t="s">
        <v>29</v>
      </c>
      <c r="D7" s="8" t="s">
        <v>30</v>
      </c>
      <c r="E7" s="26">
        <v>4517.3999999999996</v>
      </c>
      <c r="F7" s="26">
        <v>5444</v>
      </c>
      <c r="G7" s="17">
        <v>4756.8999999999996</v>
      </c>
      <c r="H7" s="21">
        <v>4756.8999999999996</v>
      </c>
      <c r="I7" s="21">
        <v>4756.8999999999996</v>
      </c>
      <c r="J7" s="16">
        <f>G7-E7</f>
        <v>239.5</v>
      </c>
      <c r="K7" s="32">
        <f t="shared" ref="K7:K61" si="1">G7/E7</f>
        <v>1.053017222296011</v>
      </c>
      <c r="L7" s="16">
        <f t="shared" ref="L7:L61" si="2">G7-F7</f>
        <v>-687.10000000000036</v>
      </c>
      <c r="M7" s="34">
        <f>G7/F7</f>
        <v>0.8737876561351946</v>
      </c>
    </row>
    <row r="8" spans="1:13" ht="49.5" x14ac:dyDescent="0.2">
      <c r="A8" s="41">
        <v>3</v>
      </c>
      <c r="B8" s="7" t="s">
        <v>6</v>
      </c>
      <c r="C8" s="8" t="s">
        <v>29</v>
      </c>
      <c r="D8" s="8" t="s">
        <v>31</v>
      </c>
      <c r="E8" s="27">
        <v>18149.899999999998</v>
      </c>
      <c r="F8" s="27">
        <v>19965.900000000001</v>
      </c>
      <c r="G8" s="16">
        <v>19538.099999999999</v>
      </c>
      <c r="H8" s="16">
        <v>19538.099999999999</v>
      </c>
      <c r="I8" s="16">
        <v>19538.099999999999</v>
      </c>
      <c r="J8" s="16">
        <f>G8-E8</f>
        <v>1388.2000000000007</v>
      </c>
      <c r="K8" s="32">
        <f t="shared" si="1"/>
        <v>1.0764852698912941</v>
      </c>
      <c r="L8" s="16">
        <f t="shared" si="2"/>
        <v>-427.80000000000291</v>
      </c>
      <c r="M8" s="34">
        <f t="shared" ref="M8:M56" si="3">G8/F8</f>
        <v>0.97857346776253495</v>
      </c>
    </row>
    <row r="9" spans="1:13" ht="66" x14ac:dyDescent="0.2">
      <c r="A9" s="41">
        <v>4</v>
      </c>
      <c r="B9" s="10" t="s">
        <v>44</v>
      </c>
      <c r="C9" s="8" t="s">
        <v>29</v>
      </c>
      <c r="D9" s="8" t="s">
        <v>32</v>
      </c>
      <c r="E9" s="26">
        <v>157958.20000000001</v>
      </c>
      <c r="F9" s="26">
        <v>166722.30000000002</v>
      </c>
      <c r="G9" s="21">
        <v>172480.19999999998</v>
      </c>
      <c r="H9" s="21">
        <v>172215</v>
      </c>
      <c r="I9" s="21">
        <v>172215</v>
      </c>
      <c r="J9" s="16">
        <f>G9-E9</f>
        <v>14521.999999999971</v>
      </c>
      <c r="K9" s="32">
        <f t="shared" si="1"/>
        <v>1.0919357146384294</v>
      </c>
      <c r="L9" s="16">
        <f t="shared" si="2"/>
        <v>5757.8999999999651</v>
      </c>
      <c r="M9" s="34">
        <f t="shared" si="3"/>
        <v>1.034535871925951</v>
      </c>
    </row>
    <row r="10" spans="1:13" ht="27" customHeight="1" x14ac:dyDescent="0.2">
      <c r="A10" s="41">
        <v>5</v>
      </c>
      <c r="B10" s="10" t="s">
        <v>58</v>
      </c>
      <c r="C10" s="8" t="s">
        <v>29</v>
      </c>
      <c r="D10" s="8" t="s">
        <v>36</v>
      </c>
      <c r="E10" s="26">
        <v>31.2</v>
      </c>
      <c r="F10" s="26">
        <v>244.6</v>
      </c>
      <c r="G10" s="17">
        <v>7.1</v>
      </c>
      <c r="H10" s="17">
        <v>7.5</v>
      </c>
      <c r="I10" s="17">
        <v>6.8</v>
      </c>
      <c r="J10" s="16">
        <f t="shared" ref="J10:J61" si="4">G10-E10</f>
        <v>-24.1</v>
      </c>
      <c r="K10" s="32">
        <f t="shared" si="1"/>
        <v>0.22756410256410256</v>
      </c>
      <c r="L10" s="16">
        <f t="shared" si="2"/>
        <v>-237.5</v>
      </c>
      <c r="M10" s="34">
        <f t="shared" si="3"/>
        <v>2.9026982829108747E-2</v>
      </c>
    </row>
    <row r="11" spans="1:13" ht="49.5" x14ac:dyDescent="0.2">
      <c r="A11" s="41">
        <v>6</v>
      </c>
      <c r="B11" s="7" t="s">
        <v>3</v>
      </c>
      <c r="C11" s="8" t="s">
        <v>29</v>
      </c>
      <c r="D11" s="8" t="s">
        <v>33</v>
      </c>
      <c r="E11" s="26">
        <v>47763.3</v>
      </c>
      <c r="F11" s="26">
        <v>54527.899999999994</v>
      </c>
      <c r="G11" s="17">
        <v>54730.899999999994</v>
      </c>
      <c r="H11" s="17">
        <v>54730.899999999994</v>
      </c>
      <c r="I11" s="17">
        <v>54730.899999999994</v>
      </c>
      <c r="J11" s="16">
        <f t="shared" ref="J11:J21" si="5">G11-E11</f>
        <v>6967.5999999999913</v>
      </c>
      <c r="K11" s="32">
        <f t="shared" si="1"/>
        <v>1.145877692705487</v>
      </c>
      <c r="L11" s="16">
        <f>G11-F11</f>
        <v>203</v>
      </c>
      <c r="M11" s="34">
        <f t="shared" si="3"/>
        <v>1.0037228648086576</v>
      </c>
    </row>
    <row r="12" spans="1:13" ht="23.25" customHeight="1" x14ac:dyDescent="0.2">
      <c r="A12" s="41">
        <v>7</v>
      </c>
      <c r="B12" s="7" t="s">
        <v>62</v>
      </c>
      <c r="C12" s="8" t="s">
        <v>29</v>
      </c>
      <c r="D12" s="8" t="s">
        <v>19</v>
      </c>
      <c r="E12" s="26"/>
      <c r="F12" s="26">
        <v>18534</v>
      </c>
      <c r="G12" s="27">
        <v>0</v>
      </c>
      <c r="H12" s="27">
        <v>0</v>
      </c>
      <c r="I12" s="27">
        <v>0</v>
      </c>
      <c r="J12" s="16">
        <f t="shared" si="5"/>
        <v>0</v>
      </c>
      <c r="K12" s="35" t="s">
        <v>75</v>
      </c>
      <c r="L12" s="16">
        <f>G12-F12</f>
        <v>-18534</v>
      </c>
      <c r="M12" s="34">
        <f t="shared" si="3"/>
        <v>0</v>
      </c>
    </row>
    <row r="13" spans="1:13" ht="21.75" customHeight="1" x14ac:dyDescent="0.2">
      <c r="A13" s="41">
        <v>8</v>
      </c>
      <c r="B13" s="7" t="s">
        <v>22</v>
      </c>
      <c r="C13" s="8" t="s">
        <v>29</v>
      </c>
      <c r="D13" s="8" t="s">
        <v>39</v>
      </c>
      <c r="E13" s="26">
        <v>0</v>
      </c>
      <c r="F13" s="26">
        <v>0</v>
      </c>
      <c r="G13" s="17">
        <v>102000</v>
      </c>
      <c r="H13" s="21">
        <v>10569.9</v>
      </c>
      <c r="I13" s="21">
        <v>102000</v>
      </c>
      <c r="J13" s="16">
        <f t="shared" si="5"/>
        <v>102000</v>
      </c>
      <c r="K13" s="35" t="s">
        <v>75</v>
      </c>
      <c r="L13" s="16">
        <f>G13-F13</f>
        <v>102000</v>
      </c>
      <c r="M13" s="36" t="s">
        <v>75</v>
      </c>
    </row>
    <row r="14" spans="1:13" ht="23.25" customHeight="1" x14ac:dyDescent="0.2">
      <c r="A14" s="41">
        <v>9</v>
      </c>
      <c r="B14" s="7" t="s">
        <v>45</v>
      </c>
      <c r="C14" s="8" t="s">
        <v>29</v>
      </c>
      <c r="D14" s="8" t="s">
        <v>15</v>
      </c>
      <c r="E14" s="26">
        <v>443402.00000000012</v>
      </c>
      <c r="F14" s="16">
        <v>676823.70000000007</v>
      </c>
      <c r="G14" s="17">
        <v>516449.6</v>
      </c>
      <c r="H14" s="21">
        <v>501905.30000000005</v>
      </c>
      <c r="I14" s="21">
        <v>503315.80000000005</v>
      </c>
      <c r="J14" s="16">
        <f t="shared" si="5"/>
        <v>73047.59999999986</v>
      </c>
      <c r="K14" s="32">
        <f t="shared" si="1"/>
        <v>1.1647435058930717</v>
      </c>
      <c r="L14" s="16">
        <f t="shared" si="2"/>
        <v>-160374.10000000009</v>
      </c>
      <c r="M14" s="34">
        <f t="shared" si="3"/>
        <v>0.76304892987642114</v>
      </c>
    </row>
    <row r="15" spans="1:13" ht="40.5" customHeight="1" x14ac:dyDescent="0.2">
      <c r="A15" s="41">
        <v>10</v>
      </c>
      <c r="B15" s="28" t="s">
        <v>0</v>
      </c>
      <c r="C15" s="29" t="s">
        <v>31</v>
      </c>
      <c r="D15" s="29"/>
      <c r="E15" s="30">
        <f>SUM(E16:E17)</f>
        <v>72273.200000000012</v>
      </c>
      <c r="F15" s="30">
        <f>SUM(F16:F17)</f>
        <v>53465.3</v>
      </c>
      <c r="G15" s="30">
        <f>SUM(G16:G17)</f>
        <v>53189.4</v>
      </c>
      <c r="H15" s="30">
        <f>SUM(H16:H17)</f>
        <v>52749.600000000006</v>
      </c>
      <c r="I15" s="30">
        <f>SUM(I16:I17)</f>
        <v>52748.3</v>
      </c>
      <c r="J15" s="30">
        <f t="shared" si="5"/>
        <v>-19083.80000000001</v>
      </c>
      <c r="K15" s="31">
        <f t="shared" si="1"/>
        <v>0.73594914850871407</v>
      </c>
      <c r="L15" s="30">
        <f t="shared" si="2"/>
        <v>-275.90000000000146</v>
      </c>
      <c r="M15" s="33">
        <f t="shared" ref="M15:M61" si="6">G15/F15</f>
        <v>0.99483964365672684</v>
      </c>
    </row>
    <row r="16" spans="1:13" ht="51" customHeight="1" x14ac:dyDescent="0.2">
      <c r="A16" s="41">
        <v>11</v>
      </c>
      <c r="B16" s="7" t="s">
        <v>69</v>
      </c>
      <c r="C16" s="8" t="s">
        <v>31</v>
      </c>
      <c r="D16" s="8" t="s">
        <v>13</v>
      </c>
      <c r="E16" s="17">
        <v>52513.700000000004</v>
      </c>
      <c r="F16" s="16">
        <v>53465.3</v>
      </c>
      <c r="G16" s="17">
        <v>53189.4</v>
      </c>
      <c r="H16" s="21">
        <v>52749.600000000006</v>
      </c>
      <c r="I16" s="21">
        <v>52748.3</v>
      </c>
      <c r="J16" s="16">
        <f t="shared" si="5"/>
        <v>675.69999999999709</v>
      </c>
      <c r="K16" s="32">
        <f t="shared" si="1"/>
        <v>1.0128671184852713</v>
      </c>
      <c r="L16" s="16">
        <f t="shared" si="2"/>
        <v>-275.90000000000146</v>
      </c>
      <c r="M16" s="34">
        <f t="shared" si="3"/>
        <v>0.99483964365672684</v>
      </c>
    </row>
    <row r="17" spans="1:13" ht="36.75" customHeight="1" x14ac:dyDescent="0.2">
      <c r="A17" s="41">
        <v>12</v>
      </c>
      <c r="B17" s="7" t="s">
        <v>70</v>
      </c>
      <c r="C17" s="8" t="s">
        <v>31</v>
      </c>
      <c r="D17" s="8" t="s">
        <v>71</v>
      </c>
      <c r="E17" s="17">
        <v>19759.5</v>
      </c>
      <c r="F17" s="16">
        <v>0</v>
      </c>
      <c r="G17" s="17">
        <v>0</v>
      </c>
      <c r="H17" s="21">
        <v>0</v>
      </c>
      <c r="I17" s="21">
        <v>0</v>
      </c>
      <c r="J17" s="16">
        <f t="shared" si="5"/>
        <v>-19759.5</v>
      </c>
      <c r="K17" s="32">
        <f t="shared" si="1"/>
        <v>0</v>
      </c>
      <c r="L17" s="16">
        <f>G17-F17</f>
        <v>0</v>
      </c>
      <c r="M17" s="36" t="s">
        <v>75</v>
      </c>
    </row>
    <row r="18" spans="1:13" ht="26.25" customHeight="1" x14ac:dyDescent="0.2">
      <c r="A18" s="41">
        <v>13</v>
      </c>
      <c r="B18" s="28" t="s">
        <v>35</v>
      </c>
      <c r="C18" s="29" t="s">
        <v>32</v>
      </c>
      <c r="D18" s="29"/>
      <c r="E18" s="30">
        <f>SUM(E19:E24)</f>
        <v>2882189.3</v>
      </c>
      <c r="F18" s="30">
        <f>SUM(F19:F24)</f>
        <v>3826994</v>
      </c>
      <c r="G18" s="30">
        <f>SUM(G19:G24)</f>
        <v>2567088.7999999998</v>
      </c>
      <c r="H18" s="30">
        <f>SUM(H19:H24)</f>
        <v>2997739.1999999997</v>
      </c>
      <c r="I18" s="30">
        <f>SUM(I19:I24)</f>
        <v>1634279.8</v>
      </c>
      <c r="J18" s="30">
        <f t="shared" si="5"/>
        <v>-315100.5</v>
      </c>
      <c r="K18" s="31">
        <f t="shared" si="1"/>
        <v>0.8906732115062671</v>
      </c>
      <c r="L18" s="30">
        <f t="shared" si="2"/>
        <v>-1259905.2000000002</v>
      </c>
      <c r="M18" s="33">
        <f t="shared" si="6"/>
        <v>0.67078464194090714</v>
      </c>
    </row>
    <row r="19" spans="1:13" ht="24" customHeight="1" x14ac:dyDescent="0.2">
      <c r="A19" s="41">
        <v>14</v>
      </c>
      <c r="B19" s="10" t="s">
        <v>23</v>
      </c>
      <c r="C19" s="8" t="s">
        <v>32</v>
      </c>
      <c r="D19" s="8" t="s">
        <v>29</v>
      </c>
      <c r="E19" s="21">
        <v>2802.3</v>
      </c>
      <c r="F19" s="21">
        <v>2966.7000000000003</v>
      </c>
      <c r="G19" s="17">
        <v>4378.7999999999993</v>
      </c>
      <c r="H19" s="17">
        <v>3696.0999999999995</v>
      </c>
      <c r="I19" s="17">
        <v>4026.2</v>
      </c>
      <c r="J19" s="16">
        <f t="shared" si="5"/>
        <v>1576.4999999999991</v>
      </c>
      <c r="K19" s="32">
        <f t="shared" si="1"/>
        <v>1.5625736002569315</v>
      </c>
      <c r="L19" s="16">
        <f>G19-F19</f>
        <v>1412.099999999999</v>
      </c>
      <c r="M19" s="34">
        <f t="shared" si="3"/>
        <v>1.4759834159166747</v>
      </c>
    </row>
    <row r="20" spans="1:13" ht="23.25" customHeight="1" x14ac:dyDescent="0.2">
      <c r="A20" s="41">
        <v>15</v>
      </c>
      <c r="B20" s="18" t="s">
        <v>67</v>
      </c>
      <c r="C20" s="19" t="s">
        <v>32</v>
      </c>
      <c r="D20" s="19" t="s">
        <v>33</v>
      </c>
      <c r="E20" s="21">
        <v>313170.40000000002</v>
      </c>
      <c r="F20" s="21"/>
      <c r="G20" s="17">
        <v>1790.5</v>
      </c>
      <c r="H20" s="17">
        <v>5953.1</v>
      </c>
      <c r="I20" s="17">
        <v>0</v>
      </c>
      <c r="J20" s="16">
        <f t="shared" si="5"/>
        <v>-311379.90000000002</v>
      </c>
      <c r="K20" s="32">
        <f t="shared" si="1"/>
        <v>5.7173347161800728E-3</v>
      </c>
      <c r="L20" s="16">
        <f t="shared" ref="L20:L24" si="7">G20-F20</f>
        <v>1790.5</v>
      </c>
      <c r="M20" s="36" t="s">
        <v>75</v>
      </c>
    </row>
    <row r="21" spans="1:13" ht="24" customHeight="1" x14ac:dyDescent="0.2">
      <c r="A21" s="41">
        <v>16</v>
      </c>
      <c r="B21" s="11" t="s">
        <v>57</v>
      </c>
      <c r="C21" s="8" t="s">
        <v>32</v>
      </c>
      <c r="D21" s="8" t="s">
        <v>37</v>
      </c>
      <c r="E21" s="21">
        <v>130626.30000000002</v>
      </c>
      <c r="F21" s="21">
        <v>271977.40000000002</v>
      </c>
      <c r="G21" s="17">
        <v>52891.4</v>
      </c>
      <c r="H21" s="17">
        <v>654157.4</v>
      </c>
      <c r="I21" s="17">
        <v>48631.8</v>
      </c>
      <c r="J21" s="16">
        <f t="shared" si="5"/>
        <v>-77734.900000000023</v>
      </c>
      <c r="K21" s="32">
        <f t="shared" si="1"/>
        <v>0.4049062095458571</v>
      </c>
      <c r="L21" s="16">
        <f t="shared" si="7"/>
        <v>-219086.00000000003</v>
      </c>
      <c r="M21" s="34">
        <f t="shared" si="3"/>
        <v>0.19446983462596523</v>
      </c>
    </row>
    <row r="22" spans="1:13" ht="23.25" customHeight="1" x14ac:dyDescent="0.2">
      <c r="A22" s="41">
        <v>17</v>
      </c>
      <c r="B22" s="11" t="s">
        <v>8</v>
      </c>
      <c r="C22" s="8" t="s">
        <v>32</v>
      </c>
      <c r="D22" s="8" t="s">
        <v>34</v>
      </c>
      <c r="E22" s="21">
        <v>1847241.5999999999</v>
      </c>
      <c r="F22" s="21">
        <v>3119228.8</v>
      </c>
      <c r="G22" s="17">
        <v>2065823.8</v>
      </c>
      <c r="H22" s="17">
        <v>1962574</v>
      </c>
      <c r="I22" s="17">
        <v>1227329.5</v>
      </c>
      <c r="J22" s="16">
        <f t="shared" ref="J22:J24" si="8">G22-E22</f>
        <v>218582.20000000019</v>
      </c>
      <c r="K22" s="32">
        <f t="shared" si="1"/>
        <v>1.1183289722362253</v>
      </c>
      <c r="L22" s="16">
        <f t="shared" si="7"/>
        <v>-1053404.9999999998</v>
      </c>
      <c r="M22" s="34">
        <f t="shared" si="3"/>
        <v>0.66228671651146598</v>
      </c>
    </row>
    <row r="23" spans="1:13" ht="23.25" customHeight="1" x14ac:dyDescent="0.2">
      <c r="A23" s="41">
        <v>18</v>
      </c>
      <c r="B23" s="7" t="s">
        <v>42</v>
      </c>
      <c r="C23" s="8" t="s">
        <v>32</v>
      </c>
      <c r="D23" s="8" t="s">
        <v>13</v>
      </c>
      <c r="E23" s="21">
        <v>133238.69999999998</v>
      </c>
      <c r="F23" s="21">
        <v>152171.9</v>
      </c>
      <c r="G23" s="17">
        <v>121200.4</v>
      </c>
      <c r="H23" s="17">
        <v>110151.3</v>
      </c>
      <c r="I23" s="17">
        <v>106355.3</v>
      </c>
      <c r="J23" s="16">
        <f t="shared" si="8"/>
        <v>-12038.299999999988</v>
      </c>
      <c r="K23" s="32">
        <f t="shared" si="1"/>
        <v>0.90964862311025263</v>
      </c>
      <c r="L23" s="16">
        <f t="shared" si="7"/>
        <v>-30971.5</v>
      </c>
      <c r="M23" s="34">
        <f t="shared" si="3"/>
        <v>0.79647030759292614</v>
      </c>
    </row>
    <row r="24" spans="1:13" ht="23.25" customHeight="1" x14ac:dyDescent="0.2">
      <c r="A24" s="41">
        <v>19</v>
      </c>
      <c r="B24" s="7" t="s">
        <v>38</v>
      </c>
      <c r="C24" s="8" t="s">
        <v>32</v>
      </c>
      <c r="D24" s="8" t="s">
        <v>20</v>
      </c>
      <c r="E24" s="21">
        <v>455110</v>
      </c>
      <c r="F24" s="21">
        <v>280649.2</v>
      </c>
      <c r="G24" s="17">
        <v>321003.90000000002</v>
      </c>
      <c r="H24" s="17">
        <v>261207.30000000002</v>
      </c>
      <c r="I24" s="17">
        <v>247937.00000000003</v>
      </c>
      <c r="J24" s="16">
        <f t="shared" si="8"/>
        <v>-134106.09999999998</v>
      </c>
      <c r="K24" s="32">
        <f t="shared" si="1"/>
        <v>0.70533255696425046</v>
      </c>
      <c r="L24" s="16">
        <f t="shared" si="7"/>
        <v>40354.700000000012</v>
      </c>
      <c r="M24" s="34">
        <f t="shared" si="3"/>
        <v>1.1437905399338391</v>
      </c>
    </row>
    <row r="25" spans="1:13" ht="24" customHeight="1" x14ac:dyDescent="0.2">
      <c r="A25" s="41">
        <v>20</v>
      </c>
      <c r="B25" s="28" t="s">
        <v>40</v>
      </c>
      <c r="C25" s="29" t="s">
        <v>36</v>
      </c>
      <c r="D25" s="29"/>
      <c r="E25" s="30">
        <f>SUM(E26:E29)</f>
        <v>716991.1</v>
      </c>
      <c r="F25" s="30">
        <f>SUM(F26:F29)</f>
        <v>699416.20000000007</v>
      </c>
      <c r="G25" s="30">
        <f t="shared" ref="G25:I25" si="9">SUM(G26:G29)</f>
        <v>753505.3</v>
      </c>
      <c r="H25" s="30">
        <f t="shared" si="9"/>
        <v>332341.80000000005</v>
      </c>
      <c r="I25" s="30">
        <f t="shared" si="9"/>
        <v>203488.80000000005</v>
      </c>
      <c r="J25" s="30">
        <f t="shared" si="4"/>
        <v>36514.20000000007</v>
      </c>
      <c r="K25" s="31">
        <f t="shared" si="1"/>
        <v>1.0509269919807931</v>
      </c>
      <c r="L25" s="30">
        <f t="shared" si="2"/>
        <v>54089.099999999977</v>
      </c>
      <c r="M25" s="33">
        <f t="shared" si="6"/>
        <v>1.0773346399468584</v>
      </c>
    </row>
    <row r="26" spans="1:13" ht="23.25" customHeight="1" x14ac:dyDescent="0.2">
      <c r="A26" s="41">
        <v>21</v>
      </c>
      <c r="B26" s="7" t="s">
        <v>41</v>
      </c>
      <c r="C26" s="8" t="s">
        <v>36</v>
      </c>
      <c r="D26" s="8" t="s">
        <v>29</v>
      </c>
      <c r="E26" s="21">
        <v>279704.09999999998</v>
      </c>
      <c r="F26" s="21">
        <v>117955.30000000002</v>
      </c>
      <c r="G26" s="17">
        <v>210281.80000000002</v>
      </c>
      <c r="H26" s="17">
        <v>73143.600000000006</v>
      </c>
      <c r="I26" s="17">
        <v>27680.2</v>
      </c>
      <c r="J26" s="16">
        <f t="shared" si="4"/>
        <v>-69422.299999999959</v>
      </c>
      <c r="K26" s="32">
        <f t="shared" si="1"/>
        <v>0.75180092104477569</v>
      </c>
      <c r="L26" s="16">
        <f t="shared" si="2"/>
        <v>92326.5</v>
      </c>
      <c r="M26" s="34">
        <f t="shared" si="3"/>
        <v>1.7827244727451839</v>
      </c>
    </row>
    <row r="27" spans="1:13" ht="23.25" customHeight="1" x14ac:dyDescent="0.2">
      <c r="A27" s="41">
        <v>22</v>
      </c>
      <c r="B27" s="25" t="s">
        <v>68</v>
      </c>
      <c r="C27" s="42" t="s">
        <v>36</v>
      </c>
      <c r="D27" s="8" t="s">
        <v>30</v>
      </c>
      <c r="E27" s="21">
        <v>28513</v>
      </c>
      <c r="F27" s="21"/>
      <c r="G27" s="17">
        <v>22498.5</v>
      </c>
      <c r="H27" s="17">
        <v>9722.1</v>
      </c>
      <c r="I27" s="17">
        <v>0</v>
      </c>
      <c r="J27" s="16">
        <f t="shared" si="4"/>
        <v>-6014.5</v>
      </c>
      <c r="K27" s="32">
        <f t="shared" si="1"/>
        <v>0.78906113001087219</v>
      </c>
      <c r="L27" s="16">
        <f t="shared" si="2"/>
        <v>22498.5</v>
      </c>
      <c r="M27" s="36" t="s">
        <v>75</v>
      </c>
    </row>
    <row r="28" spans="1:13" ht="23.25" customHeight="1" x14ac:dyDescent="0.2">
      <c r="A28" s="41">
        <v>23</v>
      </c>
      <c r="B28" s="10" t="s">
        <v>48</v>
      </c>
      <c r="C28" s="8" t="s">
        <v>36</v>
      </c>
      <c r="D28" s="8" t="s">
        <v>31</v>
      </c>
      <c r="E28" s="21">
        <v>377366.30000000005</v>
      </c>
      <c r="F28" s="21">
        <v>545212.1</v>
      </c>
      <c r="G28" s="17">
        <v>484913.9</v>
      </c>
      <c r="H28" s="17">
        <v>213665.00000000006</v>
      </c>
      <c r="I28" s="17">
        <v>139997.50000000003</v>
      </c>
      <c r="J28" s="16">
        <f t="shared" si="4"/>
        <v>107547.59999999998</v>
      </c>
      <c r="K28" s="32">
        <f t="shared" si="1"/>
        <v>1.2849952420234663</v>
      </c>
      <c r="L28" s="16">
        <f t="shared" si="2"/>
        <v>-60298.199999999953</v>
      </c>
      <c r="M28" s="34">
        <f t="shared" si="3"/>
        <v>0.88940414198437645</v>
      </c>
    </row>
    <row r="29" spans="1:13" ht="33" x14ac:dyDescent="0.2">
      <c r="A29" s="41">
        <v>24</v>
      </c>
      <c r="B29" s="7" t="s">
        <v>2</v>
      </c>
      <c r="C29" s="8" t="s">
        <v>36</v>
      </c>
      <c r="D29" s="8" t="s">
        <v>36</v>
      </c>
      <c r="E29" s="21">
        <v>31407.7</v>
      </c>
      <c r="F29" s="21">
        <v>36248.800000000003</v>
      </c>
      <c r="G29" s="17">
        <v>35811.1</v>
      </c>
      <c r="H29" s="17">
        <v>35811.1</v>
      </c>
      <c r="I29" s="17">
        <v>35811.1</v>
      </c>
      <c r="J29" s="16">
        <f t="shared" si="4"/>
        <v>4403.3999999999978</v>
      </c>
      <c r="K29" s="32">
        <f t="shared" si="1"/>
        <v>1.1402012882191308</v>
      </c>
      <c r="L29" s="16">
        <f t="shared" si="2"/>
        <v>-437.70000000000437</v>
      </c>
      <c r="M29" s="34">
        <f t="shared" si="3"/>
        <v>0.98792511752113166</v>
      </c>
    </row>
    <row r="30" spans="1:13" ht="24.75" customHeight="1" x14ac:dyDescent="0.2">
      <c r="A30" s="41">
        <v>25</v>
      </c>
      <c r="B30" s="28" t="s">
        <v>49</v>
      </c>
      <c r="C30" s="29" t="s">
        <v>33</v>
      </c>
      <c r="D30" s="29"/>
      <c r="E30" s="30">
        <f>SUM(E31:E32)</f>
        <v>583968.79999999993</v>
      </c>
      <c r="F30" s="30">
        <f>SUM(F31:F32)</f>
        <v>578700.89999999991</v>
      </c>
      <c r="G30" s="30">
        <f>SUM(G31:G32)</f>
        <v>617512</v>
      </c>
      <c r="H30" s="30">
        <f>SUM(H31:H32)</f>
        <v>31054.600000000002</v>
      </c>
      <c r="I30" s="30">
        <f>SUM(I31:I32)</f>
        <v>9257.5</v>
      </c>
      <c r="J30" s="30">
        <f t="shared" si="4"/>
        <v>33543.20000000007</v>
      </c>
      <c r="K30" s="31">
        <f t="shared" si="1"/>
        <v>1.0574400550166381</v>
      </c>
      <c r="L30" s="30">
        <f t="shared" si="2"/>
        <v>38811.100000000093</v>
      </c>
      <c r="M30" s="33">
        <f t="shared" si="6"/>
        <v>1.0670659057209002</v>
      </c>
    </row>
    <row r="31" spans="1:13" ht="24.75" customHeight="1" x14ac:dyDescent="0.2">
      <c r="A31" s="41">
        <v>26</v>
      </c>
      <c r="B31" s="7" t="s">
        <v>85</v>
      </c>
      <c r="C31" s="8" t="s">
        <v>33</v>
      </c>
      <c r="D31" s="8" t="s">
        <v>30</v>
      </c>
      <c r="E31" s="16">
        <v>0</v>
      </c>
      <c r="F31" s="16">
        <v>0</v>
      </c>
      <c r="G31" s="16">
        <v>8247.4</v>
      </c>
      <c r="H31" s="16">
        <v>21797.100000000002</v>
      </c>
      <c r="I31" s="16">
        <v>0</v>
      </c>
      <c r="J31" s="16"/>
      <c r="K31" s="35" t="s">
        <v>75</v>
      </c>
      <c r="L31" s="16"/>
      <c r="M31" s="36" t="s">
        <v>75</v>
      </c>
    </row>
    <row r="32" spans="1:13" ht="24" customHeight="1" x14ac:dyDescent="0.2">
      <c r="A32" s="41">
        <v>27</v>
      </c>
      <c r="B32" s="7" t="s">
        <v>50</v>
      </c>
      <c r="C32" s="8" t="s">
        <v>33</v>
      </c>
      <c r="D32" s="8" t="s">
        <v>36</v>
      </c>
      <c r="E32" s="26">
        <v>583968.79999999993</v>
      </c>
      <c r="F32" s="21">
        <v>578700.89999999991</v>
      </c>
      <c r="G32" s="17">
        <v>609264.6</v>
      </c>
      <c r="H32" s="17">
        <v>9257.5</v>
      </c>
      <c r="I32" s="17">
        <v>9257.5</v>
      </c>
      <c r="J32" s="16">
        <f t="shared" si="4"/>
        <v>25295.800000000047</v>
      </c>
      <c r="K32" s="32">
        <f t="shared" si="1"/>
        <v>1.0433170402254368</v>
      </c>
      <c r="L32" s="16">
        <f t="shared" si="2"/>
        <v>30563.70000000007</v>
      </c>
      <c r="M32" s="34">
        <f t="shared" si="3"/>
        <v>1.0528143294748635</v>
      </c>
    </row>
    <row r="33" spans="1:13" ht="26.25" customHeight="1" x14ac:dyDescent="0.2">
      <c r="A33" s="41">
        <v>28</v>
      </c>
      <c r="B33" s="28" t="s">
        <v>51</v>
      </c>
      <c r="C33" s="29" t="s">
        <v>19</v>
      </c>
      <c r="D33" s="29"/>
      <c r="E33" s="30">
        <f>SUM(E34:E39)</f>
        <v>6207822.6000000006</v>
      </c>
      <c r="F33" s="30">
        <f>SUM(F34:F39)</f>
        <v>6335890.3000000007</v>
      </c>
      <c r="G33" s="30">
        <f t="shared" ref="G33:I33" si="10">SUM(G34:G39)</f>
        <v>7077251</v>
      </c>
      <c r="H33" s="30">
        <f t="shared" si="10"/>
        <v>8645787.3999999985</v>
      </c>
      <c r="I33" s="30">
        <f t="shared" si="10"/>
        <v>6817300.3999999985</v>
      </c>
      <c r="J33" s="30">
        <f t="shared" si="4"/>
        <v>869428.39999999944</v>
      </c>
      <c r="K33" s="31">
        <f t="shared" si="1"/>
        <v>1.140053680013343</v>
      </c>
      <c r="L33" s="30">
        <f t="shared" si="2"/>
        <v>741360.69999999925</v>
      </c>
      <c r="M33" s="33">
        <f t="shared" si="6"/>
        <v>1.1170097121157541</v>
      </c>
    </row>
    <row r="34" spans="1:13" ht="24" customHeight="1" x14ac:dyDescent="0.2">
      <c r="A34" s="41">
        <v>29</v>
      </c>
      <c r="B34" s="7" t="s">
        <v>52</v>
      </c>
      <c r="C34" s="8" t="s">
        <v>19</v>
      </c>
      <c r="D34" s="8" t="s">
        <v>29</v>
      </c>
      <c r="E34" s="21">
        <v>3045571</v>
      </c>
      <c r="F34" s="16">
        <v>2978382.6000000006</v>
      </c>
      <c r="G34" s="17">
        <v>3384044.5</v>
      </c>
      <c r="H34" s="17">
        <v>3053889.7</v>
      </c>
      <c r="I34" s="17">
        <v>3187603.9</v>
      </c>
      <c r="J34" s="16">
        <f t="shared" si="4"/>
        <v>338473.5</v>
      </c>
      <c r="K34" s="32">
        <f t="shared" si="1"/>
        <v>1.1111363025192977</v>
      </c>
      <c r="L34" s="16">
        <f t="shared" si="2"/>
        <v>405661.89999999944</v>
      </c>
      <c r="M34" s="34">
        <f t="shared" si="3"/>
        <v>1.1362020782689233</v>
      </c>
    </row>
    <row r="35" spans="1:13" ht="22.5" customHeight="1" x14ac:dyDescent="0.2">
      <c r="A35" s="41">
        <v>30</v>
      </c>
      <c r="B35" s="7" t="s">
        <v>46</v>
      </c>
      <c r="C35" s="8" t="s">
        <v>19</v>
      </c>
      <c r="D35" s="8" t="s">
        <v>30</v>
      </c>
      <c r="E35" s="21">
        <v>2545900.9</v>
      </c>
      <c r="F35" s="16">
        <v>2636078.2000000002</v>
      </c>
      <c r="G35" s="17">
        <v>3115616.1</v>
      </c>
      <c r="H35" s="17">
        <v>5014415.3999999994</v>
      </c>
      <c r="I35" s="17">
        <v>3033871.2</v>
      </c>
      <c r="J35" s="16">
        <f t="shared" si="4"/>
        <v>569715.20000000019</v>
      </c>
      <c r="K35" s="32">
        <f t="shared" si="1"/>
        <v>1.2237774455400052</v>
      </c>
      <c r="L35" s="16">
        <f t="shared" si="2"/>
        <v>479537.89999999991</v>
      </c>
      <c r="M35" s="34">
        <f t="shared" si="3"/>
        <v>1.1819133817805556</v>
      </c>
    </row>
    <row r="36" spans="1:13" ht="21.75" customHeight="1" x14ac:dyDescent="0.2">
      <c r="A36" s="41">
        <v>31</v>
      </c>
      <c r="B36" s="7" t="s">
        <v>59</v>
      </c>
      <c r="C36" s="8" t="s">
        <v>19</v>
      </c>
      <c r="D36" s="8" t="s">
        <v>31</v>
      </c>
      <c r="E36" s="21">
        <v>287275.10000000003</v>
      </c>
      <c r="F36" s="16">
        <v>317723.10000000003</v>
      </c>
      <c r="G36" s="17">
        <v>299807.90000000002</v>
      </c>
      <c r="H36" s="17">
        <v>308839.89999999997</v>
      </c>
      <c r="I36" s="17">
        <v>319268.09999999998</v>
      </c>
      <c r="J36" s="16">
        <f t="shared" si="4"/>
        <v>12532.799999999988</v>
      </c>
      <c r="K36" s="32">
        <f t="shared" si="1"/>
        <v>1.0436264751104429</v>
      </c>
      <c r="L36" s="16">
        <f t="shared" si="2"/>
        <v>-17915.200000000012</v>
      </c>
      <c r="M36" s="34">
        <f t="shared" si="3"/>
        <v>0.94361379452737304</v>
      </c>
    </row>
    <row r="37" spans="1:13" ht="33" x14ac:dyDescent="0.2">
      <c r="A37" s="41">
        <v>32</v>
      </c>
      <c r="B37" s="7" t="s">
        <v>63</v>
      </c>
      <c r="C37" s="8" t="s">
        <v>19</v>
      </c>
      <c r="D37" s="8" t="s">
        <v>36</v>
      </c>
      <c r="E37" s="21">
        <v>580.4</v>
      </c>
      <c r="F37" s="16">
        <v>1345.1</v>
      </c>
      <c r="G37" s="17">
        <v>1157.5</v>
      </c>
      <c r="H37" s="17">
        <v>1157.5</v>
      </c>
      <c r="I37" s="17">
        <v>1157.5</v>
      </c>
      <c r="J37" s="16">
        <f t="shared" si="4"/>
        <v>577.1</v>
      </c>
      <c r="K37" s="32">
        <f t="shared" si="1"/>
        <v>1.9943142660234321</v>
      </c>
      <c r="L37" s="16">
        <f t="shared" si="2"/>
        <v>-187.59999999999991</v>
      </c>
      <c r="M37" s="34">
        <f t="shared" si="3"/>
        <v>0.86053081555274702</v>
      </c>
    </row>
    <row r="38" spans="1:13" ht="24" customHeight="1" x14ac:dyDescent="0.2">
      <c r="A38" s="41">
        <v>33</v>
      </c>
      <c r="B38" s="7" t="s">
        <v>61</v>
      </c>
      <c r="C38" s="8" t="s">
        <v>19</v>
      </c>
      <c r="D38" s="8" t="s">
        <v>19</v>
      </c>
      <c r="E38" s="21">
        <v>11073.2</v>
      </c>
      <c r="F38" s="16">
        <v>14421.899999999996</v>
      </c>
      <c r="G38" s="21">
        <v>13827.499999999998</v>
      </c>
      <c r="H38" s="21">
        <v>13884.699999999997</v>
      </c>
      <c r="I38" s="21">
        <v>13944.099999999999</v>
      </c>
      <c r="J38" s="16">
        <f t="shared" si="4"/>
        <v>2754.2999999999975</v>
      </c>
      <c r="K38" s="32">
        <f t="shared" si="1"/>
        <v>1.2487356861611818</v>
      </c>
      <c r="L38" s="16">
        <f t="shared" si="2"/>
        <v>-594.39999999999782</v>
      </c>
      <c r="M38" s="34">
        <f t="shared" si="3"/>
        <v>0.95878490351479362</v>
      </c>
    </row>
    <row r="39" spans="1:13" ht="22.5" customHeight="1" x14ac:dyDescent="0.2">
      <c r="A39" s="41">
        <v>34</v>
      </c>
      <c r="B39" s="7" t="s">
        <v>47</v>
      </c>
      <c r="C39" s="8" t="s">
        <v>19</v>
      </c>
      <c r="D39" s="8" t="s">
        <v>34</v>
      </c>
      <c r="E39" s="21">
        <v>317422</v>
      </c>
      <c r="F39" s="16">
        <v>387939.39999999997</v>
      </c>
      <c r="G39" s="17">
        <v>262797.5</v>
      </c>
      <c r="H39" s="17">
        <v>253600.2</v>
      </c>
      <c r="I39" s="17">
        <v>261455.60000000003</v>
      </c>
      <c r="J39" s="16">
        <f t="shared" si="4"/>
        <v>-54624.5</v>
      </c>
      <c r="K39" s="32">
        <f t="shared" si="1"/>
        <v>0.82791205398491596</v>
      </c>
      <c r="L39" s="16">
        <f t="shared" si="2"/>
        <v>-125141.89999999997</v>
      </c>
      <c r="M39" s="34">
        <f t="shared" si="3"/>
        <v>0.67741894739229891</v>
      </c>
    </row>
    <row r="40" spans="1:13" ht="24" customHeight="1" x14ac:dyDescent="0.2">
      <c r="A40" s="41">
        <v>35</v>
      </c>
      <c r="B40" s="28" t="s">
        <v>5</v>
      </c>
      <c r="C40" s="29" t="s">
        <v>37</v>
      </c>
      <c r="D40" s="29"/>
      <c r="E40" s="30">
        <f>SUM(E41:E42)</f>
        <v>516932.5</v>
      </c>
      <c r="F40" s="30">
        <f>SUM(F41:F42)</f>
        <v>631899.10000000009</v>
      </c>
      <c r="G40" s="30">
        <f t="shared" ref="G40:I40" si="11">SUM(G41:G42)</f>
        <v>570364.9</v>
      </c>
      <c r="H40" s="30">
        <f t="shared" si="11"/>
        <v>595956.5</v>
      </c>
      <c r="I40" s="30">
        <f t="shared" si="11"/>
        <v>626546.69999999995</v>
      </c>
      <c r="J40" s="30">
        <f t="shared" si="4"/>
        <v>53432.400000000023</v>
      </c>
      <c r="K40" s="31">
        <f t="shared" si="1"/>
        <v>1.1033643657537493</v>
      </c>
      <c r="L40" s="30">
        <f t="shared" si="2"/>
        <v>-61534.20000000007</v>
      </c>
      <c r="M40" s="33">
        <f t="shared" si="6"/>
        <v>0.90262021262571812</v>
      </c>
    </row>
    <row r="41" spans="1:13" s="1" customFormat="1" ht="24" customHeight="1" x14ac:dyDescent="0.2">
      <c r="A41" s="41">
        <v>36</v>
      </c>
      <c r="B41" s="7" t="s">
        <v>9</v>
      </c>
      <c r="C41" s="8" t="s">
        <v>37</v>
      </c>
      <c r="D41" s="8" t="s">
        <v>29</v>
      </c>
      <c r="E41" s="21">
        <v>437401.7</v>
      </c>
      <c r="F41" s="21">
        <v>539367.9</v>
      </c>
      <c r="G41" s="17">
        <v>468235</v>
      </c>
      <c r="H41" s="17">
        <v>490978</v>
      </c>
      <c r="I41" s="17">
        <v>518605.7</v>
      </c>
      <c r="J41" s="16">
        <f>G41-E41</f>
        <v>30833.299999999988</v>
      </c>
      <c r="K41" s="32">
        <f t="shared" si="1"/>
        <v>1.070491952820485</v>
      </c>
      <c r="L41" s="16">
        <f t="shared" si="2"/>
        <v>-71132.900000000023</v>
      </c>
      <c r="M41" s="34">
        <f t="shared" si="3"/>
        <v>0.86811803223736517</v>
      </c>
    </row>
    <row r="42" spans="1:13" s="1" customFormat="1" ht="24" customHeight="1" x14ac:dyDescent="0.2">
      <c r="A42" s="41">
        <v>37</v>
      </c>
      <c r="B42" s="7" t="s">
        <v>1</v>
      </c>
      <c r="C42" s="8" t="s">
        <v>37</v>
      </c>
      <c r="D42" s="8" t="s">
        <v>32</v>
      </c>
      <c r="E42" s="21">
        <v>79530.799999999988</v>
      </c>
      <c r="F42" s="21">
        <v>92531.200000000012</v>
      </c>
      <c r="G42" s="17">
        <v>102129.9</v>
      </c>
      <c r="H42" s="17">
        <v>104978.5</v>
      </c>
      <c r="I42" s="17">
        <v>107941</v>
      </c>
      <c r="J42" s="16">
        <f t="shared" si="4"/>
        <v>22599.100000000006</v>
      </c>
      <c r="K42" s="32">
        <f t="shared" si="1"/>
        <v>1.2841553209574152</v>
      </c>
      <c r="L42" s="16">
        <f t="shared" si="2"/>
        <v>9598.6999999999825</v>
      </c>
      <c r="M42" s="34">
        <f t="shared" si="3"/>
        <v>1.1037347402821964</v>
      </c>
    </row>
    <row r="43" spans="1:13" s="1" customFormat="1" ht="19.5" customHeight="1" x14ac:dyDescent="0.2">
      <c r="A43" s="41">
        <v>38</v>
      </c>
      <c r="B43" s="28" t="s">
        <v>54</v>
      </c>
      <c r="C43" s="29" t="s">
        <v>34</v>
      </c>
      <c r="D43" s="29"/>
      <c r="E43" s="30">
        <f>SUM(E44)</f>
        <v>2387.3000000000002</v>
      </c>
      <c r="F43" s="30">
        <f>SUM(F44)</f>
        <v>3723.9</v>
      </c>
      <c r="G43" s="30">
        <f t="shared" ref="G43:I43" si="12">SUM(G44)</f>
        <v>3474.1</v>
      </c>
      <c r="H43" s="30">
        <f t="shared" si="12"/>
        <v>3474.1</v>
      </c>
      <c r="I43" s="30">
        <f t="shared" si="12"/>
        <v>3474.1</v>
      </c>
      <c r="J43" s="30">
        <f t="shared" si="4"/>
        <v>1086.7999999999997</v>
      </c>
      <c r="K43" s="31">
        <f t="shared" si="1"/>
        <v>1.4552423239643111</v>
      </c>
      <c r="L43" s="30">
        <f t="shared" si="2"/>
        <v>-249.80000000000018</v>
      </c>
      <c r="M43" s="33">
        <f t="shared" si="6"/>
        <v>0.93291978839388812</v>
      </c>
    </row>
    <row r="44" spans="1:13" s="1" customFormat="1" ht="19.5" customHeight="1" x14ac:dyDescent="0.2">
      <c r="A44" s="41">
        <v>39</v>
      </c>
      <c r="B44" s="11" t="s">
        <v>53</v>
      </c>
      <c r="C44" s="8" t="s">
        <v>34</v>
      </c>
      <c r="D44" s="8" t="s">
        <v>19</v>
      </c>
      <c r="E44" s="26">
        <v>2387.3000000000002</v>
      </c>
      <c r="F44" s="16">
        <v>3723.9</v>
      </c>
      <c r="G44" s="17">
        <v>3474.1</v>
      </c>
      <c r="H44" s="17">
        <v>3474.1</v>
      </c>
      <c r="I44" s="17">
        <v>3474.1</v>
      </c>
      <c r="J44" s="16">
        <f t="shared" si="4"/>
        <v>1086.7999999999997</v>
      </c>
      <c r="K44" s="32">
        <f t="shared" si="1"/>
        <v>1.4552423239643111</v>
      </c>
      <c r="L44" s="16">
        <f t="shared" si="2"/>
        <v>-249.80000000000018</v>
      </c>
      <c r="M44" s="34">
        <f t="shared" si="3"/>
        <v>0.93291978839388812</v>
      </c>
    </row>
    <row r="45" spans="1:13" ht="19.5" customHeight="1" x14ac:dyDescent="0.2">
      <c r="A45" s="41">
        <v>40</v>
      </c>
      <c r="B45" s="28" t="s">
        <v>12</v>
      </c>
      <c r="C45" s="29" t="s">
        <v>13</v>
      </c>
      <c r="D45" s="29"/>
      <c r="E45" s="30">
        <f>SUM(E46:E49)</f>
        <v>277223</v>
      </c>
      <c r="F45" s="30">
        <f>SUM(F46:F49)</f>
        <v>320346.30000000005</v>
      </c>
      <c r="G45" s="30">
        <f t="shared" ref="G45:I45" si="13">SUM(G46:G49)</f>
        <v>314629.40000000002</v>
      </c>
      <c r="H45" s="30">
        <f t="shared" si="13"/>
        <v>306359.09999999998</v>
      </c>
      <c r="I45" s="30">
        <f t="shared" si="13"/>
        <v>306792.59999999998</v>
      </c>
      <c r="J45" s="30">
        <f t="shared" si="4"/>
        <v>37406.400000000023</v>
      </c>
      <c r="K45" s="31">
        <f t="shared" si="1"/>
        <v>1.1349325272434105</v>
      </c>
      <c r="L45" s="30">
        <f t="shared" si="2"/>
        <v>-5716.9000000000233</v>
      </c>
      <c r="M45" s="33">
        <f t="shared" si="6"/>
        <v>0.98215400021788912</v>
      </c>
    </row>
    <row r="46" spans="1:13" ht="19.5" customHeight="1" x14ac:dyDescent="0.2">
      <c r="A46" s="41">
        <v>41</v>
      </c>
      <c r="B46" s="7" t="s">
        <v>10</v>
      </c>
      <c r="C46" s="8" t="s">
        <v>13</v>
      </c>
      <c r="D46" s="8" t="s">
        <v>29</v>
      </c>
      <c r="E46" s="21">
        <v>16328.8</v>
      </c>
      <c r="F46" s="16">
        <v>19160.100000000002</v>
      </c>
      <c r="G46" s="17">
        <v>20548.2</v>
      </c>
      <c r="H46" s="17">
        <v>21192.7</v>
      </c>
      <c r="I46" s="17">
        <v>21850.6</v>
      </c>
      <c r="J46" s="16">
        <f t="shared" si="4"/>
        <v>4219.4000000000015</v>
      </c>
      <c r="K46" s="32">
        <f t="shared" si="1"/>
        <v>1.2584023320758415</v>
      </c>
      <c r="L46" s="16">
        <f t="shared" si="2"/>
        <v>1388.0999999999985</v>
      </c>
      <c r="M46" s="34">
        <f t="shared" si="3"/>
        <v>1.0724474298150843</v>
      </c>
    </row>
    <row r="47" spans="1:13" ht="19.5" customHeight="1" x14ac:dyDescent="0.2">
      <c r="A47" s="41">
        <v>42</v>
      </c>
      <c r="B47" s="7" t="s">
        <v>7</v>
      </c>
      <c r="C47" s="8" t="s">
        <v>13</v>
      </c>
      <c r="D47" s="8" t="s">
        <v>31</v>
      </c>
      <c r="E47" s="21">
        <v>114670.99999999999</v>
      </c>
      <c r="F47" s="16">
        <v>101733.69999999998</v>
      </c>
      <c r="G47" s="17">
        <v>109586.00000000001</v>
      </c>
      <c r="H47" s="17">
        <v>109025.29999999999</v>
      </c>
      <c r="I47" s="17">
        <v>108800.9</v>
      </c>
      <c r="J47" s="16">
        <f t="shared" si="4"/>
        <v>-5084.9999999999709</v>
      </c>
      <c r="K47" s="32">
        <f t="shared" si="1"/>
        <v>0.95565574556775501</v>
      </c>
      <c r="L47" s="16">
        <f t="shared" si="2"/>
        <v>7852.300000000032</v>
      </c>
      <c r="M47" s="34">
        <f t="shared" si="3"/>
        <v>1.0771848463193616</v>
      </c>
    </row>
    <row r="48" spans="1:13" ht="19.5" customHeight="1" x14ac:dyDescent="0.2">
      <c r="A48" s="41">
        <v>43</v>
      </c>
      <c r="B48" s="10" t="s">
        <v>24</v>
      </c>
      <c r="C48" s="8" t="s">
        <v>13</v>
      </c>
      <c r="D48" s="8" t="s">
        <v>32</v>
      </c>
      <c r="E48" s="21">
        <v>121109.3</v>
      </c>
      <c r="F48" s="16">
        <v>158076.6</v>
      </c>
      <c r="G48" s="17">
        <v>157638.6</v>
      </c>
      <c r="H48" s="17">
        <v>157638.6</v>
      </c>
      <c r="I48" s="17">
        <v>157638.6</v>
      </c>
      <c r="J48" s="16">
        <f t="shared" si="4"/>
        <v>36529.300000000003</v>
      </c>
      <c r="K48" s="32">
        <f t="shared" si="1"/>
        <v>1.3016225838973556</v>
      </c>
      <c r="L48" s="16">
        <f t="shared" si="2"/>
        <v>-438</v>
      </c>
      <c r="M48" s="34">
        <f t="shared" si="3"/>
        <v>0.99722919141732558</v>
      </c>
    </row>
    <row r="49" spans="1:13" ht="19.5" customHeight="1" x14ac:dyDescent="0.2">
      <c r="A49" s="41">
        <v>44</v>
      </c>
      <c r="B49" s="7" t="s">
        <v>14</v>
      </c>
      <c r="C49" s="8" t="s">
        <v>13</v>
      </c>
      <c r="D49" s="8" t="s">
        <v>33</v>
      </c>
      <c r="E49" s="21">
        <v>25113.9</v>
      </c>
      <c r="F49" s="16">
        <v>41375.9</v>
      </c>
      <c r="G49" s="17">
        <v>26856.600000000006</v>
      </c>
      <c r="H49" s="17">
        <v>18502.500000000004</v>
      </c>
      <c r="I49" s="17">
        <v>18502.500000000004</v>
      </c>
      <c r="J49" s="16">
        <f t="shared" si="4"/>
        <v>1742.7000000000044</v>
      </c>
      <c r="K49" s="32">
        <f t="shared" si="1"/>
        <v>1.0693918507280831</v>
      </c>
      <c r="L49" s="16">
        <f t="shared" si="2"/>
        <v>-14519.299999999996</v>
      </c>
      <c r="M49" s="34">
        <f t="shared" si="3"/>
        <v>0.64908799566897646</v>
      </c>
    </row>
    <row r="50" spans="1:13" ht="19.5" customHeight="1" x14ac:dyDescent="0.2">
      <c r="A50" s="41">
        <v>45</v>
      </c>
      <c r="B50" s="28" t="s">
        <v>16</v>
      </c>
      <c r="C50" s="29" t="s">
        <v>39</v>
      </c>
      <c r="D50" s="29"/>
      <c r="E50" s="30">
        <f>SUM(E51:E54)</f>
        <v>595725.30000000005</v>
      </c>
      <c r="F50" s="30">
        <f>SUM(F51:F54)</f>
        <v>574141.1</v>
      </c>
      <c r="G50" s="30">
        <f t="shared" ref="G50:I50" si="14">SUM(G51:G54)</f>
        <v>576235.79999999993</v>
      </c>
      <c r="H50" s="30">
        <f t="shared" si="14"/>
        <v>448078.69999999995</v>
      </c>
      <c r="I50" s="30">
        <f t="shared" si="14"/>
        <v>477934.89999999997</v>
      </c>
      <c r="J50" s="30">
        <f t="shared" si="4"/>
        <v>-19489.500000000116</v>
      </c>
      <c r="K50" s="32">
        <f t="shared" si="1"/>
        <v>0.9672844178348643</v>
      </c>
      <c r="L50" s="30">
        <f t="shared" si="2"/>
        <v>2094.6999999999534</v>
      </c>
      <c r="M50" s="33">
        <f t="shared" si="6"/>
        <v>1.0036484062889766</v>
      </c>
    </row>
    <row r="51" spans="1:13" ht="19.5" customHeight="1" x14ac:dyDescent="0.2">
      <c r="A51" s="41">
        <v>46</v>
      </c>
      <c r="B51" s="7" t="s">
        <v>11</v>
      </c>
      <c r="C51" s="8" t="s">
        <v>39</v>
      </c>
      <c r="D51" s="8" t="s">
        <v>29</v>
      </c>
      <c r="E51" s="21">
        <v>37455.5</v>
      </c>
      <c r="F51" s="16">
        <v>60959.9</v>
      </c>
      <c r="G51" s="17">
        <v>44050.2</v>
      </c>
      <c r="H51" s="17">
        <v>42550.2</v>
      </c>
      <c r="I51" s="17">
        <v>42550.2</v>
      </c>
      <c r="J51" s="16">
        <f t="shared" si="4"/>
        <v>6594.6999999999971</v>
      </c>
      <c r="K51" s="32">
        <f t="shared" si="1"/>
        <v>1.1760676002189263</v>
      </c>
      <c r="L51" s="16">
        <f t="shared" si="2"/>
        <v>-16909.700000000004</v>
      </c>
      <c r="M51" s="34">
        <f t="shared" si="3"/>
        <v>0.72260945309949653</v>
      </c>
    </row>
    <row r="52" spans="1:13" ht="19.5" customHeight="1" x14ac:dyDescent="0.2">
      <c r="A52" s="41">
        <v>47</v>
      </c>
      <c r="B52" s="7" t="s">
        <v>55</v>
      </c>
      <c r="C52" s="8" t="s">
        <v>39</v>
      </c>
      <c r="D52" s="8" t="s">
        <v>30</v>
      </c>
      <c r="E52" s="21">
        <v>159702.59999999998</v>
      </c>
      <c r="F52" s="16">
        <v>31218.400000000009</v>
      </c>
      <c r="G52" s="17">
        <v>2210.9</v>
      </c>
      <c r="H52" s="17">
        <v>2124.5</v>
      </c>
      <c r="I52" s="17">
        <v>2124.5</v>
      </c>
      <c r="J52" s="16">
        <f t="shared" si="4"/>
        <v>-157491.69999999998</v>
      </c>
      <c r="K52" s="32">
        <f t="shared" si="1"/>
        <v>1.3843857269700057E-2</v>
      </c>
      <c r="L52" s="16">
        <f t="shared" si="2"/>
        <v>-29007.500000000007</v>
      </c>
      <c r="M52" s="34">
        <f t="shared" si="3"/>
        <v>7.0820413602234566E-2</v>
      </c>
    </row>
    <row r="53" spans="1:13" ht="19.5" customHeight="1" x14ac:dyDescent="0.2">
      <c r="A53" s="41">
        <v>48</v>
      </c>
      <c r="B53" s="7" t="s">
        <v>66</v>
      </c>
      <c r="C53" s="8" t="s">
        <v>39</v>
      </c>
      <c r="D53" s="8" t="s">
        <v>31</v>
      </c>
      <c r="E53" s="21">
        <v>242689.40000000002</v>
      </c>
      <c r="F53" s="16">
        <v>292895.10000000003</v>
      </c>
      <c r="G53" s="17">
        <v>279466.19999999995</v>
      </c>
      <c r="H53" s="17">
        <v>258236.5</v>
      </c>
      <c r="I53" s="17">
        <v>259315</v>
      </c>
      <c r="J53" s="16">
        <f t="shared" si="4"/>
        <v>36776.79999999993</v>
      </c>
      <c r="K53" s="32">
        <f t="shared" si="1"/>
        <v>1.1515385509214655</v>
      </c>
      <c r="L53" s="16">
        <f>G53-F53</f>
        <v>-13428.900000000081</v>
      </c>
      <c r="M53" s="34">
        <f t="shared" si="3"/>
        <v>0.95415116196890937</v>
      </c>
    </row>
    <row r="54" spans="1:13" ht="33" x14ac:dyDescent="0.2">
      <c r="A54" s="41">
        <v>49</v>
      </c>
      <c r="B54" s="7" t="s">
        <v>17</v>
      </c>
      <c r="C54" s="8" t="s">
        <v>39</v>
      </c>
      <c r="D54" s="8" t="s">
        <v>36</v>
      </c>
      <c r="E54" s="21">
        <v>155877.79999999999</v>
      </c>
      <c r="F54" s="16">
        <v>189067.69999999998</v>
      </c>
      <c r="G54" s="17">
        <v>250508.49999999997</v>
      </c>
      <c r="H54" s="17">
        <v>145167.49999999997</v>
      </c>
      <c r="I54" s="17">
        <v>173945.19999999995</v>
      </c>
      <c r="J54" s="16">
        <f t="shared" si="4"/>
        <v>94630.699999999983</v>
      </c>
      <c r="K54" s="32">
        <f t="shared" si="1"/>
        <v>1.6070825993181839</v>
      </c>
      <c r="L54" s="16">
        <f t="shared" si="2"/>
        <v>61440.799999999988</v>
      </c>
      <c r="M54" s="34">
        <f t="shared" si="3"/>
        <v>1.3249671942907222</v>
      </c>
    </row>
    <row r="55" spans="1:13" ht="21.75" customHeight="1" x14ac:dyDescent="0.2">
      <c r="A55" s="41">
        <v>50</v>
      </c>
      <c r="B55" s="28" t="s">
        <v>18</v>
      </c>
      <c r="C55" s="29" t="s">
        <v>20</v>
      </c>
      <c r="D55" s="29"/>
      <c r="E55" s="30">
        <f>SUM(E56)</f>
        <v>65217.5</v>
      </c>
      <c r="F55" s="30">
        <f>SUM(F56)</f>
        <v>67983.899999999994</v>
      </c>
      <c r="G55" s="30">
        <f t="shared" ref="G55:I55" si="15">SUM(G56)</f>
        <v>65114.399999999994</v>
      </c>
      <c r="H55" s="30">
        <f t="shared" si="15"/>
        <v>65114.399999999994</v>
      </c>
      <c r="I55" s="30">
        <f t="shared" si="15"/>
        <v>65114.399999999994</v>
      </c>
      <c r="J55" s="30">
        <f t="shared" si="4"/>
        <v>-103.10000000000582</v>
      </c>
      <c r="K55" s="31">
        <f t="shared" si="1"/>
        <v>0.99841913596810661</v>
      </c>
      <c r="L55" s="30">
        <f t="shared" si="2"/>
        <v>-2869.5</v>
      </c>
      <c r="M55" s="33">
        <f t="shared" si="6"/>
        <v>0.95779147709972512</v>
      </c>
    </row>
    <row r="56" spans="1:13" ht="21.75" customHeight="1" x14ac:dyDescent="0.2">
      <c r="A56" s="41">
        <v>51</v>
      </c>
      <c r="B56" s="7" t="s">
        <v>21</v>
      </c>
      <c r="C56" s="8" t="s">
        <v>20</v>
      </c>
      <c r="D56" s="8" t="s">
        <v>30</v>
      </c>
      <c r="E56" s="26">
        <v>65217.5</v>
      </c>
      <c r="F56" s="16">
        <v>67983.899999999994</v>
      </c>
      <c r="G56" s="17">
        <v>65114.399999999994</v>
      </c>
      <c r="H56" s="17">
        <v>65114.399999999994</v>
      </c>
      <c r="I56" s="17">
        <v>65114.399999999994</v>
      </c>
      <c r="J56" s="16">
        <f t="shared" si="4"/>
        <v>-103.10000000000582</v>
      </c>
      <c r="K56" s="32">
        <f t="shared" si="1"/>
        <v>0.99841913596810661</v>
      </c>
      <c r="L56" s="16">
        <f t="shared" si="2"/>
        <v>-2869.5</v>
      </c>
      <c r="M56" s="34">
        <f t="shared" si="3"/>
        <v>0.95779147709972512</v>
      </c>
    </row>
    <row r="57" spans="1:13" ht="33" x14ac:dyDescent="0.2">
      <c r="A57" s="41">
        <v>52</v>
      </c>
      <c r="B57" s="28" t="s">
        <v>72</v>
      </c>
      <c r="C57" s="29" t="s">
        <v>15</v>
      </c>
      <c r="D57" s="29"/>
      <c r="E57" s="30">
        <f>SUM(E58)</f>
        <v>203.5</v>
      </c>
      <c r="F57" s="30">
        <f>SUM(F58)</f>
        <v>0</v>
      </c>
      <c r="G57" s="30">
        <f t="shared" ref="G57:I57" si="16">SUM(G58)</f>
        <v>32553.200000000001</v>
      </c>
      <c r="H57" s="30">
        <f t="shared" si="16"/>
        <v>70693.7</v>
      </c>
      <c r="I57" s="30">
        <f t="shared" si="16"/>
        <v>94218.6</v>
      </c>
      <c r="J57" s="30">
        <f t="shared" si="4"/>
        <v>32349.7</v>
      </c>
      <c r="K57" s="35" t="s">
        <v>75</v>
      </c>
      <c r="L57" s="30">
        <f t="shared" si="2"/>
        <v>32553.200000000001</v>
      </c>
      <c r="M57" s="27" t="s">
        <v>75</v>
      </c>
    </row>
    <row r="58" spans="1:13" ht="33" x14ac:dyDescent="0.2">
      <c r="A58" s="41">
        <v>53</v>
      </c>
      <c r="B58" s="7" t="s">
        <v>73</v>
      </c>
      <c r="C58" s="8" t="s">
        <v>15</v>
      </c>
      <c r="D58" s="8" t="s">
        <v>29</v>
      </c>
      <c r="E58" s="26">
        <v>203.5</v>
      </c>
      <c r="F58" s="16"/>
      <c r="G58" s="17">
        <v>32553.200000000001</v>
      </c>
      <c r="H58" s="17">
        <v>70693.7</v>
      </c>
      <c r="I58" s="17">
        <v>94218.6</v>
      </c>
      <c r="J58" s="16">
        <f t="shared" si="4"/>
        <v>32349.7</v>
      </c>
      <c r="K58" s="35" t="s">
        <v>75</v>
      </c>
      <c r="L58" s="16">
        <f t="shared" si="2"/>
        <v>32553.200000000001</v>
      </c>
      <c r="M58" s="27" t="s">
        <v>75</v>
      </c>
    </row>
    <row r="59" spans="1:13" ht="21.75" customHeight="1" x14ac:dyDescent="0.2">
      <c r="A59" s="41">
        <v>54</v>
      </c>
      <c r="B59" s="28" t="s">
        <v>60</v>
      </c>
      <c r="C59" s="29"/>
      <c r="D59" s="29"/>
      <c r="E59" s="30">
        <f>E6+E15+E18+E25+E30+E33+E40++E43+E45+E50+E55+E57</f>
        <v>12592756.100000001</v>
      </c>
      <c r="F59" s="30">
        <f>F6+F15+F18+F25+F30+F33+F40++F43+F45+F50+F55+F57</f>
        <v>14034823.400000002</v>
      </c>
      <c r="G59" s="30">
        <f>G6+G15+G18+G25+G30+G33+G40++G43+G45+G50+G55+G57</f>
        <v>13500881.100000001</v>
      </c>
      <c r="H59" s="30">
        <f>H6+H15+H18+H25+H30+H33+H40++H43+H45+H50+H55+H57</f>
        <v>14313072.699999997</v>
      </c>
      <c r="I59" s="30">
        <f>I6+I15+I18+I25+I30+I33+I40++I43+I45+I50+I55+I57</f>
        <v>11147719.599999998</v>
      </c>
      <c r="J59" s="30">
        <f t="shared" si="4"/>
        <v>908125</v>
      </c>
      <c r="K59" s="31">
        <f t="shared" si="1"/>
        <v>1.072114872454331</v>
      </c>
      <c r="L59" s="30">
        <f t="shared" si="2"/>
        <v>-533942.30000000075</v>
      </c>
      <c r="M59" s="33">
        <f t="shared" si="6"/>
        <v>0.96195589464987497</v>
      </c>
    </row>
    <row r="60" spans="1:13" ht="23.25" customHeight="1" x14ac:dyDescent="0.2">
      <c r="A60" s="41">
        <v>55</v>
      </c>
      <c r="B60" s="15" t="s">
        <v>64</v>
      </c>
      <c r="C60" s="13"/>
      <c r="D60" s="13"/>
      <c r="E60" s="16">
        <v>0</v>
      </c>
      <c r="F60" s="16">
        <v>0</v>
      </c>
      <c r="G60" s="17">
        <v>0</v>
      </c>
      <c r="H60" s="17">
        <v>145000</v>
      </c>
      <c r="I60" s="17">
        <v>850000</v>
      </c>
      <c r="J60" s="16">
        <f t="shared" si="4"/>
        <v>0</v>
      </c>
      <c r="K60" s="35" t="s">
        <v>75</v>
      </c>
      <c r="L60" s="27" t="s">
        <v>75</v>
      </c>
      <c r="M60" s="27" t="s">
        <v>75</v>
      </c>
    </row>
    <row r="61" spans="1:13" ht="23.25" customHeight="1" x14ac:dyDescent="0.2">
      <c r="A61" s="41">
        <v>56</v>
      </c>
      <c r="B61" s="28" t="s">
        <v>4</v>
      </c>
      <c r="C61" s="29"/>
      <c r="D61" s="29"/>
      <c r="E61" s="30">
        <f>E59+E60</f>
        <v>12592756.100000001</v>
      </c>
      <c r="F61" s="30">
        <f>F59+F60</f>
        <v>14034823.400000002</v>
      </c>
      <c r="G61" s="30">
        <f t="shared" ref="G61:I61" si="17">G59+G60</f>
        <v>13500881.100000001</v>
      </c>
      <c r="H61" s="30">
        <f t="shared" si="17"/>
        <v>14458072.699999997</v>
      </c>
      <c r="I61" s="30">
        <f t="shared" si="17"/>
        <v>11997719.599999998</v>
      </c>
      <c r="J61" s="30">
        <f t="shared" si="4"/>
        <v>908125</v>
      </c>
      <c r="K61" s="31">
        <f t="shared" si="1"/>
        <v>1.072114872454331</v>
      </c>
      <c r="L61" s="30">
        <f t="shared" si="2"/>
        <v>-533942.30000000075</v>
      </c>
      <c r="M61" s="33">
        <f t="shared" si="6"/>
        <v>0.96195589464987497</v>
      </c>
    </row>
    <row r="63" spans="1:13" x14ac:dyDescent="0.2">
      <c r="F63" s="22"/>
    </row>
    <row r="64" spans="1:13" x14ac:dyDescent="0.2">
      <c r="F64" s="38"/>
      <c r="G64" s="37"/>
    </row>
    <row r="65" spans="6:7" x14ac:dyDescent="0.2">
      <c r="F65" s="39"/>
      <c r="G65" s="37"/>
    </row>
    <row r="66" spans="6:7" x14ac:dyDescent="0.2">
      <c r="F66" s="39"/>
      <c r="G66" s="37"/>
    </row>
    <row r="67" spans="6:7" x14ac:dyDescent="0.2">
      <c r="F67" s="39"/>
      <c r="G67" s="37"/>
    </row>
    <row r="68" spans="6:7" x14ac:dyDescent="0.2">
      <c r="F68" s="39"/>
      <c r="G68" s="37"/>
    </row>
    <row r="69" spans="6:7" x14ac:dyDescent="0.2">
      <c r="F69" s="39"/>
      <c r="G69" s="37"/>
    </row>
    <row r="70" spans="6:7" x14ac:dyDescent="0.2">
      <c r="F70" s="39"/>
      <c r="G70" s="37"/>
    </row>
    <row r="71" spans="6:7" x14ac:dyDescent="0.2">
      <c r="F71" s="39"/>
      <c r="G71" s="37"/>
    </row>
    <row r="72" spans="6:7" x14ac:dyDescent="0.2">
      <c r="F72" s="39"/>
      <c r="G72" s="37"/>
    </row>
    <row r="73" spans="6:7" x14ac:dyDescent="0.2">
      <c r="F73" s="38"/>
      <c r="G73" s="37"/>
    </row>
    <row r="74" spans="6:7" x14ac:dyDescent="0.2">
      <c r="F74" s="38"/>
      <c r="G74" s="37"/>
    </row>
    <row r="75" spans="6:7" x14ac:dyDescent="0.2">
      <c r="F75" s="39"/>
      <c r="G75" s="37"/>
    </row>
    <row r="76" spans="6:7" x14ac:dyDescent="0.2">
      <c r="F76" s="39"/>
      <c r="G76" s="37"/>
    </row>
    <row r="77" spans="6:7" x14ac:dyDescent="0.2">
      <c r="F77" s="38"/>
      <c r="G77" s="37"/>
    </row>
    <row r="78" spans="6:7" x14ac:dyDescent="0.2">
      <c r="F78" s="39"/>
      <c r="G78" s="37"/>
    </row>
    <row r="79" spans="6:7" x14ac:dyDescent="0.2">
      <c r="F79" s="39"/>
      <c r="G79" s="37"/>
    </row>
    <row r="80" spans="6:7" x14ac:dyDescent="0.2">
      <c r="F80" s="39"/>
      <c r="G80" s="37"/>
    </row>
    <row r="81" spans="6:7" x14ac:dyDescent="0.2">
      <c r="F81" s="39"/>
      <c r="G81" s="37"/>
    </row>
    <row r="82" spans="6:7" x14ac:dyDescent="0.2">
      <c r="F82" s="39"/>
      <c r="G82" s="37"/>
    </row>
    <row r="83" spans="6:7" x14ac:dyDescent="0.2">
      <c r="F83" s="39"/>
      <c r="G83" s="37"/>
    </row>
    <row r="84" spans="6:7" x14ac:dyDescent="0.2">
      <c r="F84" s="38"/>
      <c r="G84" s="37"/>
    </row>
    <row r="85" spans="6:7" x14ac:dyDescent="0.2">
      <c r="F85" s="39"/>
      <c r="G85" s="37"/>
    </row>
    <row r="86" spans="6:7" x14ac:dyDescent="0.2">
      <c r="F86" s="39"/>
      <c r="G86" s="37"/>
    </row>
    <row r="87" spans="6:7" x14ac:dyDescent="0.2">
      <c r="F87" s="39"/>
      <c r="G87" s="37"/>
    </row>
    <row r="88" spans="6:7" x14ac:dyDescent="0.2">
      <c r="F88" s="39"/>
      <c r="G88" s="37"/>
    </row>
    <row r="89" spans="6:7" x14ac:dyDescent="0.2">
      <c r="F89" s="38"/>
      <c r="G89" s="37"/>
    </row>
    <row r="90" spans="6:7" x14ac:dyDescent="0.2">
      <c r="F90" s="39"/>
      <c r="G90" s="37"/>
    </row>
    <row r="91" spans="6:7" x14ac:dyDescent="0.2">
      <c r="F91" s="38"/>
      <c r="G91" s="37"/>
    </row>
    <row r="92" spans="6:7" x14ac:dyDescent="0.2">
      <c r="F92" s="39"/>
      <c r="G92" s="37"/>
    </row>
    <row r="93" spans="6:7" x14ac:dyDescent="0.2">
      <c r="F93" s="39"/>
      <c r="G93" s="37"/>
    </row>
    <row r="94" spans="6:7" x14ac:dyDescent="0.2">
      <c r="F94" s="39"/>
      <c r="G94" s="37"/>
    </row>
    <row r="95" spans="6:7" x14ac:dyDescent="0.2">
      <c r="F95" s="39"/>
      <c r="G95" s="37"/>
    </row>
    <row r="96" spans="6:7" x14ac:dyDescent="0.2">
      <c r="F96" s="39"/>
      <c r="G96" s="37"/>
    </row>
    <row r="97" spans="6:7" x14ac:dyDescent="0.2">
      <c r="F97" s="39"/>
      <c r="G97" s="37"/>
    </row>
    <row r="98" spans="6:7" x14ac:dyDescent="0.2">
      <c r="F98" s="38"/>
      <c r="G98" s="37"/>
    </row>
    <row r="99" spans="6:7" x14ac:dyDescent="0.2">
      <c r="F99" s="39"/>
      <c r="G99" s="37"/>
    </row>
    <row r="100" spans="6:7" x14ac:dyDescent="0.2">
      <c r="F100" s="39"/>
      <c r="G100" s="37"/>
    </row>
    <row r="101" spans="6:7" x14ac:dyDescent="0.2">
      <c r="F101" s="38"/>
      <c r="G101" s="37"/>
    </row>
    <row r="102" spans="6:7" x14ac:dyDescent="0.2">
      <c r="F102" s="39"/>
      <c r="G102" s="37"/>
    </row>
    <row r="103" spans="6:7" x14ac:dyDescent="0.2">
      <c r="F103" s="38"/>
      <c r="G103" s="37"/>
    </row>
    <row r="104" spans="6:7" x14ac:dyDescent="0.2">
      <c r="F104" s="39"/>
      <c r="G104" s="37"/>
    </row>
    <row r="105" spans="6:7" x14ac:dyDescent="0.2">
      <c r="F105" s="39"/>
      <c r="G105" s="37"/>
    </row>
    <row r="106" spans="6:7" x14ac:dyDescent="0.2">
      <c r="F106" s="39"/>
      <c r="G106" s="37"/>
    </row>
    <row r="107" spans="6:7" x14ac:dyDescent="0.2">
      <c r="F107" s="39"/>
      <c r="G107" s="37"/>
    </row>
    <row r="108" spans="6:7" x14ac:dyDescent="0.2">
      <c r="F108" s="38"/>
      <c r="G108" s="37"/>
    </row>
    <row r="109" spans="6:7" x14ac:dyDescent="0.2">
      <c r="F109" s="39"/>
      <c r="G109" s="37"/>
    </row>
    <row r="110" spans="6:7" x14ac:dyDescent="0.2">
      <c r="F110" s="39"/>
      <c r="G110" s="37"/>
    </row>
    <row r="111" spans="6:7" x14ac:dyDescent="0.2">
      <c r="F111" s="39"/>
      <c r="G111" s="37"/>
    </row>
    <row r="112" spans="6:7" x14ac:dyDescent="0.2">
      <c r="F112" s="39"/>
      <c r="G112" s="37"/>
    </row>
    <row r="113" spans="6:7" x14ac:dyDescent="0.2">
      <c r="F113" s="38"/>
      <c r="G113" s="37"/>
    </row>
    <row r="114" spans="6:7" x14ac:dyDescent="0.2">
      <c r="F114" s="39"/>
      <c r="G114" s="37"/>
    </row>
    <row r="115" spans="6:7" x14ac:dyDescent="0.2">
      <c r="F115" s="38"/>
      <c r="G115" s="37"/>
    </row>
    <row r="116" spans="6:7" x14ac:dyDescent="0.2">
      <c r="F116" s="39"/>
      <c r="G116" s="37"/>
    </row>
    <row r="117" spans="6:7" x14ac:dyDescent="0.2">
      <c r="F117" s="39"/>
      <c r="G117" s="37"/>
    </row>
    <row r="118" spans="6:7" x14ac:dyDescent="0.2">
      <c r="F118" s="40"/>
    </row>
    <row r="119" spans="6:7" x14ac:dyDescent="0.2">
      <c r="F119" s="40"/>
    </row>
    <row r="120" spans="6:7" x14ac:dyDescent="0.2">
      <c r="F120" s="40"/>
    </row>
    <row r="121" spans="6:7" x14ac:dyDescent="0.2">
      <c r="F121" s="40"/>
    </row>
    <row r="122" spans="6:7" x14ac:dyDescent="0.2">
      <c r="F122" s="40"/>
    </row>
    <row r="123" spans="6:7" x14ac:dyDescent="0.2">
      <c r="F123" s="40"/>
    </row>
    <row r="124" spans="6:7" x14ac:dyDescent="0.2">
      <c r="F124" s="40"/>
    </row>
    <row r="125" spans="6:7" x14ac:dyDescent="0.2">
      <c r="F125" s="40"/>
    </row>
    <row r="126" spans="6:7" x14ac:dyDescent="0.2">
      <c r="F126" s="40"/>
    </row>
    <row r="127" spans="6:7" x14ac:dyDescent="0.2">
      <c r="F127" s="40"/>
    </row>
    <row r="128" spans="6:7" x14ac:dyDescent="0.2">
      <c r="F128" s="40"/>
    </row>
    <row r="129" spans="6:6" x14ac:dyDescent="0.2">
      <c r="F129" s="40"/>
    </row>
    <row r="130" spans="6:6" x14ac:dyDescent="0.2">
      <c r="F130" s="40"/>
    </row>
    <row r="131" spans="6:6" x14ac:dyDescent="0.2">
      <c r="F131" s="40"/>
    </row>
    <row r="132" spans="6:6" x14ac:dyDescent="0.2">
      <c r="F132" s="39"/>
    </row>
    <row r="133" spans="6:6" x14ac:dyDescent="0.2">
      <c r="F133" s="39"/>
    </row>
    <row r="134" spans="6:6" x14ac:dyDescent="0.2">
      <c r="F134" s="39"/>
    </row>
    <row r="135" spans="6:6" x14ac:dyDescent="0.2">
      <c r="F135" s="39"/>
    </row>
    <row r="136" spans="6:6" x14ac:dyDescent="0.2">
      <c r="F136" s="39"/>
    </row>
    <row r="137" spans="6:6" x14ac:dyDescent="0.2">
      <c r="F137" s="39"/>
    </row>
    <row r="138" spans="6:6" x14ac:dyDescent="0.2">
      <c r="F138" s="39"/>
    </row>
    <row r="139" spans="6:6" x14ac:dyDescent="0.2">
      <c r="F139" s="39"/>
    </row>
    <row r="140" spans="6:6" x14ac:dyDescent="0.2">
      <c r="F140" s="39"/>
    </row>
    <row r="141" spans="6:6" x14ac:dyDescent="0.2">
      <c r="F141" s="39"/>
    </row>
    <row r="142" spans="6:6" x14ac:dyDescent="0.2">
      <c r="F142" s="39"/>
    </row>
    <row r="143" spans="6:6" x14ac:dyDescent="0.2">
      <c r="F143" s="39"/>
    </row>
    <row r="144" spans="6:6" x14ac:dyDescent="0.2">
      <c r="F144" s="39"/>
    </row>
    <row r="145" spans="6:6" x14ac:dyDescent="0.2">
      <c r="F145" s="39"/>
    </row>
    <row r="146" spans="6:6" x14ac:dyDescent="0.2">
      <c r="F146" s="39"/>
    </row>
    <row r="147" spans="6:6" x14ac:dyDescent="0.2">
      <c r="F147" s="39"/>
    </row>
    <row r="148" spans="6:6" x14ac:dyDescent="0.2">
      <c r="F148" s="39"/>
    </row>
    <row r="149" spans="6:6" x14ac:dyDescent="0.2">
      <c r="F149" s="39"/>
    </row>
    <row r="150" spans="6:6" x14ac:dyDescent="0.2">
      <c r="F150" s="39"/>
    </row>
    <row r="151" spans="6:6" x14ac:dyDescent="0.2">
      <c r="F151" s="39"/>
    </row>
    <row r="152" spans="6:6" x14ac:dyDescent="0.2">
      <c r="F152" s="39"/>
    </row>
    <row r="153" spans="6:6" x14ac:dyDescent="0.2">
      <c r="F153" s="39"/>
    </row>
    <row r="154" spans="6:6" x14ac:dyDescent="0.2">
      <c r="F154" s="39"/>
    </row>
    <row r="155" spans="6:6" x14ac:dyDescent="0.2">
      <c r="F155" s="39"/>
    </row>
    <row r="156" spans="6:6" x14ac:dyDescent="0.2">
      <c r="F156" s="39"/>
    </row>
    <row r="157" spans="6:6" x14ac:dyDescent="0.2">
      <c r="F157" s="39"/>
    </row>
    <row r="158" spans="6:6" x14ac:dyDescent="0.2">
      <c r="F158" s="39"/>
    </row>
    <row r="159" spans="6:6" x14ac:dyDescent="0.2">
      <c r="F159" s="39"/>
    </row>
    <row r="160" spans="6:6" x14ac:dyDescent="0.2">
      <c r="F160" s="39"/>
    </row>
    <row r="161" spans="6:6" x14ac:dyDescent="0.2">
      <c r="F161" s="39"/>
    </row>
    <row r="162" spans="6:6" x14ac:dyDescent="0.2">
      <c r="F162" s="39"/>
    </row>
    <row r="163" spans="6:6" x14ac:dyDescent="0.2">
      <c r="F163" s="39"/>
    </row>
    <row r="164" spans="6:6" x14ac:dyDescent="0.2">
      <c r="F164" s="39"/>
    </row>
    <row r="165" spans="6:6" x14ac:dyDescent="0.2">
      <c r="F165" s="39"/>
    </row>
    <row r="166" spans="6:6" x14ac:dyDescent="0.2">
      <c r="F166" s="39"/>
    </row>
    <row r="167" spans="6:6" x14ac:dyDescent="0.2">
      <c r="F167" s="39"/>
    </row>
    <row r="168" spans="6:6" x14ac:dyDescent="0.2">
      <c r="F168" s="39"/>
    </row>
    <row r="169" spans="6:6" x14ac:dyDescent="0.2">
      <c r="F169" s="39"/>
    </row>
    <row r="170" spans="6:6" x14ac:dyDescent="0.2">
      <c r="F170" s="39"/>
    </row>
    <row r="171" spans="6:6" x14ac:dyDescent="0.2">
      <c r="F171" s="39"/>
    </row>
  </sheetData>
  <mergeCells count="12">
    <mergeCell ref="A3:A5"/>
    <mergeCell ref="A1:M1"/>
    <mergeCell ref="B3:B4"/>
    <mergeCell ref="C3:C4"/>
    <mergeCell ref="D3:D4"/>
    <mergeCell ref="H3:I3"/>
    <mergeCell ref="G3:G4"/>
    <mergeCell ref="F3:F4"/>
    <mergeCell ref="E3:E4"/>
    <mergeCell ref="J3:M3"/>
    <mergeCell ref="J4:K4"/>
    <mergeCell ref="L4:M4"/>
  </mergeCells>
  <phoneticPr fontId="0" type="noConversion"/>
  <pageMargins left="1.3779527559055118" right="0.39370078740157483" top="0.78740157480314965" bottom="0.78740157480314965" header="0.39370078740157483" footer="0.19685039370078741"/>
  <pageSetup paperSize="9" scale="54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Вострякова Лариса Михайловна</cp:lastModifiedBy>
  <cp:lastPrinted>2022-11-15T11:59:32Z</cp:lastPrinted>
  <dcterms:created xsi:type="dcterms:W3CDTF">2005-10-27T10:10:18Z</dcterms:created>
  <dcterms:modified xsi:type="dcterms:W3CDTF">2022-11-15T12:37:20Z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-207427365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966413406</vt:i4>
  </property>
</Properties>
</file>