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.pegas.che\Zakon\О Т Д Е Л Ы\Кабинет 229 ОПАИР\Дебиторка, кредиторка\САЙТ\01.10.2022\"/>
    </mc:Choice>
  </mc:AlternateContent>
  <bookViews>
    <workbookView xWindow="-120" yWindow="-120" windowWidth="29040" windowHeight="15840" tabRatio="462"/>
  </bookViews>
  <sheets>
    <sheet name="ДТ_бюджет" sheetId="21" r:id="rId1"/>
    <sheet name="КТ_бюджет" sheetId="22" r:id="rId2"/>
    <sheet name="ДТ_внебюджет" sheetId="19" r:id="rId3"/>
    <sheet name="КТ_внебюджет" sheetId="20" r:id="rId4"/>
  </sheets>
  <definedNames>
    <definedName name="_xlnm._FilterDatabase" localSheetId="0" hidden="1">ДТ_бюджет!#REF!</definedName>
    <definedName name="_xlnm._FilterDatabase" localSheetId="2" hidden="1">ДТ_внебюджет!#REF!</definedName>
    <definedName name="_xlnm._FilterDatabase" localSheetId="1" hidden="1">КТ_бюджет!#REF!</definedName>
    <definedName name="_xlnm._FilterDatabase" localSheetId="3" hidden="1">КТ_внебюджет!#REF!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0" l="1"/>
  <c r="D14" i="20"/>
  <c r="N33" i="20"/>
  <c r="N32" i="20"/>
  <c r="N31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3" i="20"/>
  <c r="N12" i="20"/>
  <c r="N11" i="20"/>
  <c r="N10" i="20"/>
  <c r="N9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M14" i="20"/>
  <c r="L14" i="20"/>
  <c r="K14" i="20"/>
  <c r="K8" i="20" s="1"/>
  <c r="J14" i="20"/>
  <c r="J8" i="20" s="1"/>
  <c r="I14" i="20"/>
  <c r="H14" i="20"/>
  <c r="G14" i="20"/>
  <c r="G8" i="20" s="1"/>
  <c r="F14" i="20"/>
  <c r="E14" i="20"/>
  <c r="B14" i="20"/>
  <c r="H8" i="20" l="1"/>
  <c r="L8" i="20"/>
  <c r="F8" i="20"/>
  <c r="C8" i="20"/>
  <c r="M8" i="20"/>
  <c r="I8" i="20"/>
  <c r="E8" i="20"/>
  <c r="B8" i="20"/>
  <c r="D8" i="20"/>
  <c r="N30" i="20"/>
  <c r="N14" i="20"/>
  <c r="N33" i="22"/>
  <c r="N32" i="22"/>
  <c r="N31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3" i="22"/>
  <c r="N12" i="22"/>
  <c r="N11" i="22"/>
  <c r="N10" i="22"/>
  <c r="N9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M14" i="22"/>
  <c r="L14" i="22"/>
  <c r="K14" i="22"/>
  <c r="J14" i="22"/>
  <c r="I14" i="22"/>
  <c r="H14" i="22"/>
  <c r="G14" i="22"/>
  <c r="F14" i="22"/>
  <c r="E14" i="22"/>
  <c r="D14" i="22"/>
  <c r="C14" i="22"/>
  <c r="C8" i="22" s="1"/>
  <c r="B14" i="22"/>
  <c r="N8" i="20" l="1"/>
  <c r="L8" i="22"/>
  <c r="K8" i="22"/>
  <c r="D8" i="22"/>
  <c r="H8" i="22"/>
  <c r="E8" i="22"/>
  <c r="I8" i="22"/>
  <c r="M8" i="22"/>
  <c r="J8" i="22"/>
  <c r="G8" i="22"/>
  <c r="F8" i="22"/>
  <c r="N30" i="22"/>
  <c r="N14" i="22"/>
  <c r="B8" i="22"/>
  <c r="N8" i="22" l="1"/>
  <c r="N33" i="19" l="1"/>
  <c r="N32" i="19"/>
  <c r="N31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3" i="19"/>
  <c r="N12" i="19"/>
  <c r="N11" i="19"/>
  <c r="N10" i="19"/>
  <c r="N9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J8" i="19" l="1"/>
  <c r="F8" i="19"/>
  <c r="G8" i="19"/>
  <c r="D8" i="19"/>
  <c r="L8" i="19"/>
  <c r="K8" i="19"/>
  <c r="E8" i="19"/>
  <c r="M8" i="19"/>
  <c r="H8" i="19"/>
  <c r="I8" i="19"/>
  <c r="N30" i="19"/>
  <c r="C8" i="19"/>
  <c r="N14" i="19"/>
  <c r="B8" i="19"/>
  <c r="N33" i="21"/>
  <c r="N32" i="21"/>
  <c r="N31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3" i="21"/>
  <c r="N12" i="21"/>
  <c r="N11" i="21"/>
  <c r="N10" i="21"/>
  <c r="N9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M14" i="21"/>
  <c r="M8" i="21" s="1"/>
  <c r="L14" i="21"/>
  <c r="L8" i="21" s="1"/>
  <c r="K14" i="21"/>
  <c r="J14" i="21"/>
  <c r="I14" i="21"/>
  <c r="H14" i="21"/>
  <c r="H8" i="21" s="1"/>
  <c r="G14" i="21"/>
  <c r="F14" i="21"/>
  <c r="E14" i="21"/>
  <c r="D14" i="21"/>
  <c r="D8" i="21" s="1"/>
  <c r="C14" i="21"/>
  <c r="B14" i="21"/>
  <c r="K8" i="21" l="1"/>
  <c r="F8" i="21"/>
  <c r="E8" i="21"/>
  <c r="I8" i="21"/>
  <c r="N8" i="19"/>
  <c r="J8" i="21"/>
  <c r="G8" i="21"/>
  <c r="N30" i="21"/>
  <c r="N14" i="21"/>
  <c r="C8" i="21"/>
  <c r="B8" i="21"/>
  <c r="N8" i="21" l="1"/>
</calcChain>
</file>

<file path=xl/sharedStrings.xml><?xml version="1.0" encoding="utf-8"?>
<sst xmlns="http://schemas.openxmlformats.org/spreadsheetml/2006/main" count="180" uniqueCount="55">
  <si>
    <t>Показатель</t>
  </si>
  <si>
    <t>Наименование сферы (органов управления и муниципальных учреждений, относящихся к сфере) и направлений расходов</t>
  </si>
  <si>
    <t>Аппарат управления</t>
  </si>
  <si>
    <t xml:space="preserve">Образование </t>
  </si>
  <si>
    <t>Культура</t>
  </si>
  <si>
    <t>Социальная политика</t>
  </si>
  <si>
    <t>ЖКХ</t>
  </si>
  <si>
    <t>Капитальное строительство</t>
  </si>
  <si>
    <t>Физическая культура и спорт</t>
  </si>
  <si>
    <t>Муниципальные учреждения, подведомствен-ные комитету по управлению имуществом города</t>
  </si>
  <si>
    <t>Муниципальные учреждения, подведомствен-ные финансовому управлению мэрии</t>
  </si>
  <si>
    <t>Прочие расходы</t>
  </si>
  <si>
    <t>Задолженность всего, в т.ч.:</t>
  </si>
  <si>
    <t xml:space="preserve">Заработная плата </t>
  </si>
  <si>
    <t xml:space="preserve">Прочие несоциальные выплаты персоналу в денежной и в натуральной форме </t>
  </si>
  <si>
    <t>Начисления на выплаты по оплате труда</t>
  </si>
  <si>
    <t>Услуги связи</t>
  </si>
  <si>
    <t xml:space="preserve">Транспортные услуги </t>
  </si>
  <si>
    <t>Коммунальные услуги, в т.ч.:</t>
  </si>
  <si>
    <t xml:space="preserve">     отопление</t>
  </si>
  <si>
    <t xml:space="preserve">     освещение</t>
  </si>
  <si>
    <t xml:space="preserve">     водоснабжение</t>
  </si>
  <si>
    <t xml:space="preserve">     прочие коммунальные услуги</t>
  </si>
  <si>
    <t>Арендная плата за пользование имуществом, земельными участками и другими обособленными природными объектами</t>
  </si>
  <si>
    <t xml:space="preserve">Работы, услуги по содержанию имущества </t>
  </si>
  <si>
    <t xml:space="preserve">Прочие работы, услуги; страхование </t>
  </si>
  <si>
    <t xml:space="preserve">Услуги, работы для целей капитальных вложений </t>
  </si>
  <si>
    <t xml:space="preserve">Обслуживание государственного (муниципального) долга </t>
  </si>
  <si>
    <t xml:space="preserve"> Безвозмездные перечисления текущего характера организациям</t>
  </si>
  <si>
    <t>Пособия по социальной помощи населению в денежной и в натуральной форме</t>
  </si>
  <si>
    <t xml:space="preserve">Пенсии, пособия, выплачиваемые работодателями, нанимателями бывшим работникам </t>
  </si>
  <si>
    <t>Социальные пособия и компенсации персоналу в денежной и натуральной форме</t>
  </si>
  <si>
    <t xml:space="preserve">Прочие расходы </t>
  </si>
  <si>
    <t>Увеличение стоимости основных средств, нематериальных активов, непроизведенных активов</t>
  </si>
  <si>
    <t>Увеличение стоимости материальных запасов, в т. ч.:</t>
  </si>
  <si>
    <t xml:space="preserve">     продукты питания</t>
  </si>
  <si>
    <t xml:space="preserve">     другие материальные запасы </t>
  </si>
  <si>
    <t>Увеличение стоимости биологических активов</t>
  </si>
  <si>
    <t>Капитальный ремонт</t>
  </si>
  <si>
    <t>Муниципальные учреждения, подведомственные мэрии города Череповца</t>
  </si>
  <si>
    <t>Муниципальные учреждения, подведомственные финансовому управлению мэрии</t>
  </si>
  <si>
    <t>Муниципальные учреждения, подведомственные комитету по управлению имуществом города</t>
  </si>
  <si>
    <t>Безвозмездные перечисления текущего характера организациям</t>
  </si>
  <si>
    <t>(рублей)</t>
  </si>
  <si>
    <t xml:space="preserve">Всего кредиторская задолженность  </t>
  </si>
  <si>
    <t>Муниципальное образование области «Городской округ город Череповец Вологодской области»</t>
  </si>
  <si>
    <t>в т.ч. просроченная задолженность</t>
  </si>
  <si>
    <t>Объем дебиторской задолженности по бюджетным средствам на 1 октября 2022 года</t>
  </si>
  <si>
    <t xml:space="preserve">Всего дебиторская задолженность </t>
  </si>
  <si>
    <t xml:space="preserve">в т.ч. просроченная задолженность </t>
  </si>
  <si>
    <t xml:space="preserve">Всего дебиторская задолженность  </t>
  </si>
  <si>
    <t>Объем кредиторской задолженности по внебюджетным средствам на 1 октября 2022 года</t>
  </si>
  <si>
    <t>Объем дебиторской задолженности по внебюджетным средствам на 1 октября 2022 года</t>
  </si>
  <si>
    <t>Объем кредиторской задолженности по бюджетным средствам на 1 октября 2022 года</t>
  </si>
  <si>
    <t xml:space="preserve">Всего кредиторская задолженность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</si>
</sst>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49" fontId="2" fillId="2" borderId="1">
      <alignment horizontal="left" vertical="top"/>
    </xf>
    <xf numFmtId="0" fontId="2" fillId="3" borderId="1">
      <alignment horizontal="left" vertical="top" wrapText="1"/>
    </xf>
    <xf numFmtId="0" fontId="2" fillId="4" borderId="1">
      <alignment horizontal="left" vertical="top" wrapText="1"/>
    </xf>
    <xf numFmtId="0" fontId="2" fillId="0" borderId="1">
      <alignment horizontal="left" vertical="top" wrapText="1"/>
    </xf>
  </cellStyleXfs>
  <cellXfs count="92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/>
    </xf>
    <xf numFmtId="0" fontId="3" fillId="5" borderId="2" xfId="5" applyFont="1" applyFill="1" applyBorder="1" applyAlignment="1">
      <alignment horizontal="left" vertical="center" wrapText="1"/>
    </xf>
    <xf numFmtId="4" fontId="4" fillId="0" borderId="2" xfId="5" applyNumberFormat="1" applyFont="1" applyFill="1" applyBorder="1" applyAlignment="1">
      <alignment horizontal="right" vertical="center" wrapText="1"/>
    </xf>
    <xf numFmtId="4" fontId="4" fillId="0" borderId="2" xfId="1" applyNumberFormat="1" applyFont="1" applyBorder="1" applyAlignment="1">
      <alignment horizontal="right" vertical="center"/>
    </xf>
    <xf numFmtId="0" fontId="3" fillId="5" borderId="6" xfId="5" applyFont="1" applyFill="1" applyBorder="1" applyAlignment="1">
      <alignment horizontal="left" vertical="center" wrapText="1"/>
    </xf>
    <xf numFmtId="4" fontId="3" fillId="0" borderId="2" xfId="5" applyNumberFormat="1" applyFont="1" applyFill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/>
    </xf>
    <xf numFmtId="0" fontId="3" fillId="5" borderId="1" xfId="5" applyFont="1" applyFill="1" applyAlignment="1">
      <alignment horizontal="left" vertical="center" wrapText="1"/>
    </xf>
    <xf numFmtId="0" fontId="3" fillId="0" borderId="1" xfId="5" applyFont="1" applyFill="1" applyAlignment="1">
      <alignment horizontal="left" vertical="center" wrapText="1"/>
    </xf>
    <xf numFmtId="0" fontId="3" fillId="5" borderId="1" xfId="6" applyFont="1" applyFill="1" applyAlignment="1">
      <alignment horizontal="left" vertical="center" wrapText="1"/>
    </xf>
    <xf numFmtId="0" fontId="3" fillId="0" borderId="7" xfId="5" applyFont="1" applyFill="1" applyBorder="1" applyAlignment="1">
      <alignment horizontal="left" vertical="center" wrapText="1"/>
    </xf>
    <xf numFmtId="0" fontId="3" fillId="5" borderId="2" xfId="6" applyFont="1" applyFill="1" applyBorder="1" applyAlignment="1">
      <alignment horizontal="left" vertical="center" wrapText="1"/>
    </xf>
    <xf numFmtId="0" fontId="6" fillId="5" borderId="0" xfId="0" applyFont="1" applyFill="1"/>
    <xf numFmtId="0" fontId="4" fillId="5" borderId="2" xfId="5" applyFont="1" applyFill="1" applyBorder="1" applyAlignment="1">
      <alignment horizontal="left" vertical="center" wrapText="1"/>
    </xf>
    <xf numFmtId="0" fontId="7" fillId="0" borderId="0" xfId="0" applyFont="1"/>
    <xf numFmtId="0" fontId="3" fillId="0" borderId="0" xfId="0" applyFont="1" applyAlignment="1">
      <alignment horizontal="right"/>
    </xf>
    <xf numFmtId="49" fontId="4" fillId="0" borderId="2" xfId="4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2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3" fillId="5" borderId="7" xfId="5" applyFont="1" applyFill="1" applyBorder="1" applyAlignment="1">
      <alignment horizontal="left" vertical="center" wrapText="1"/>
    </xf>
    <xf numFmtId="0" fontId="1" fillId="0" borderId="0" xfId="0" applyFont="1" applyAlignment="1"/>
    <xf numFmtId="49" fontId="4" fillId="0" borderId="3" xfId="4" applyNumberFormat="1" applyFont="1" applyFill="1" applyBorder="1" applyAlignment="1">
      <alignment horizontal="center" vertical="center" wrapText="1"/>
    </xf>
    <xf numFmtId="0" fontId="10" fillId="5" borderId="2" xfId="5" applyFont="1" applyFill="1" applyBorder="1" applyAlignment="1">
      <alignment horizontal="left" vertical="center" wrapText="1"/>
    </xf>
    <xf numFmtId="4" fontId="10" fillId="0" borderId="2" xfId="5" applyNumberFormat="1" applyFont="1" applyFill="1" applyBorder="1" applyAlignment="1">
      <alignment horizontal="center" vertical="center" wrapText="1"/>
    </xf>
    <xf numFmtId="0" fontId="11" fillId="5" borderId="6" xfId="5" applyFont="1" applyFill="1" applyBorder="1" applyAlignment="1">
      <alignment horizontal="left" vertical="center" wrapText="1"/>
    </xf>
    <xf numFmtId="4" fontId="11" fillId="0" borderId="2" xfId="5" applyNumberFormat="1" applyFont="1" applyFill="1" applyBorder="1" applyAlignment="1">
      <alignment horizontal="center" vertical="center" wrapText="1"/>
    </xf>
    <xf numFmtId="0" fontId="11" fillId="5" borderId="1" xfId="5" applyFont="1" applyFill="1" applyAlignment="1">
      <alignment horizontal="left" vertical="center" wrapText="1"/>
    </xf>
    <xf numFmtId="4" fontId="11" fillId="5" borderId="2" xfId="5" applyNumberFormat="1" applyFont="1" applyFill="1" applyBorder="1" applyAlignment="1">
      <alignment horizontal="center" vertical="center" wrapText="1"/>
    </xf>
    <xf numFmtId="0" fontId="11" fillId="5" borderId="1" xfId="6" applyFont="1" applyFill="1" applyAlignment="1">
      <alignment horizontal="left" vertical="center" wrapText="1"/>
    </xf>
    <xf numFmtId="0" fontId="11" fillId="5" borderId="7" xfId="5" applyFont="1" applyFill="1" applyBorder="1" applyAlignment="1">
      <alignment horizontal="left" vertical="center" wrapText="1"/>
    </xf>
    <xf numFmtId="0" fontId="11" fillId="5" borderId="2" xfId="5" applyFont="1" applyFill="1" applyBorder="1" applyAlignment="1">
      <alignment horizontal="left" vertical="center" wrapText="1"/>
    </xf>
    <xf numFmtId="0" fontId="11" fillId="5" borderId="2" xfId="6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49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49" fontId="10" fillId="0" borderId="3" xfId="4" applyNumberFormat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4" fontId="10" fillId="0" borderId="2" xfId="5" applyNumberFormat="1" applyFont="1" applyFill="1" applyBorder="1" applyAlignment="1">
      <alignment horizontal="right" vertical="center" wrapText="1"/>
    </xf>
    <xf numFmtId="4" fontId="11" fillId="0" borderId="2" xfId="5" applyNumberFormat="1" applyFont="1" applyFill="1" applyBorder="1" applyAlignment="1">
      <alignment horizontal="right" vertical="center" wrapText="1"/>
    </xf>
    <xf numFmtId="4" fontId="11" fillId="5" borderId="2" xfId="5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center"/>
    </xf>
    <xf numFmtId="0" fontId="8" fillId="0" borderId="0" xfId="0" applyFont="1" applyAlignment="1"/>
    <xf numFmtId="0" fontId="12" fillId="0" borderId="0" xfId="0" applyFont="1" applyAlignment="1">
      <alignment horizontal="right" wrapText="1"/>
    </xf>
    <xf numFmtId="4" fontId="10" fillId="0" borderId="2" xfId="1" applyNumberFormat="1" applyFont="1" applyBorder="1" applyAlignment="1">
      <alignment horizontal="right" vertical="center"/>
    </xf>
    <xf numFmtId="164" fontId="11" fillId="0" borderId="2" xfId="5" applyNumberFormat="1" applyFont="1" applyFill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right" vertical="center"/>
    </xf>
    <xf numFmtId="4" fontId="11" fillId="5" borderId="2" xfId="1" applyNumberFormat="1" applyFont="1" applyFill="1" applyBorder="1" applyAlignment="1">
      <alignment horizontal="right" vertical="center"/>
    </xf>
    <xf numFmtId="0" fontId="11" fillId="0" borderId="1" xfId="5" applyFont="1" applyFill="1" applyAlignment="1">
      <alignment horizontal="left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49" fontId="4" fillId="5" borderId="3" xfId="3" applyFont="1" applyFill="1" applyBorder="1" applyAlignment="1">
      <alignment horizontal="center" vertical="center"/>
    </xf>
    <xf numFmtId="49" fontId="4" fillId="5" borderId="10" xfId="3" applyFont="1" applyFill="1" applyBorder="1" applyAlignment="1">
      <alignment horizontal="center" vertical="center"/>
    </xf>
    <xf numFmtId="49" fontId="4" fillId="5" borderId="4" xfId="3" applyFont="1" applyFill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49" fontId="10" fillId="5" borderId="3" xfId="3" applyFont="1" applyFill="1" applyBorder="1" applyAlignment="1">
      <alignment horizontal="center" vertical="center"/>
    </xf>
    <xf numFmtId="49" fontId="10" fillId="5" borderId="10" xfId="3" applyFont="1" applyFill="1" applyBorder="1" applyAlignment="1">
      <alignment horizontal="center" vertical="center"/>
    </xf>
    <xf numFmtId="49" fontId="10" fillId="5" borderId="4" xfId="3" applyFont="1" applyFill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/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0" fillId="0" borderId="5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7">
    <cellStyle name="Обычный" xfId="0" builtinId="0"/>
    <cellStyle name="㼿㼿㼿㼠㼿㼿㼿㼠㼿㼠㼿㼿㼿" xfId="1"/>
    <cellStyle name="㼿㼿㼿㼠㼿㼿㼿㼿㼿㼿㼿" xfId="2"/>
    <cellStyle name="㼿㼿㼿㼿‿㼿㼿?" xfId="3"/>
    <cellStyle name="㼿㼿㼿㼿‿㼿㼿㼿㼿㼿㼠㼿㼿㼿" xfId="4"/>
    <cellStyle name="㼿㼿㼿㼿㼠㼿?" xfId="5"/>
    <cellStyle name="㼿㼿㼿㼿㼠㼿‿㼿㼿㼿㼿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86" zoomScaleNormal="86" zoomScaleSheetLayoutView="75" workbookViewId="0">
      <selection activeCell="C22" sqref="C22"/>
    </sheetView>
  </sheetViews>
  <sheetFormatPr defaultRowHeight="15" x14ac:dyDescent="0.25"/>
  <cols>
    <col min="1" max="1" width="32.7109375" style="14" customWidth="1"/>
    <col min="2" max="2" width="14.28515625" style="1" customWidth="1"/>
    <col min="3" max="4" width="15.7109375" style="1" customWidth="1"/>
    <col min="5" max="5" width="13.5703125" style="1" hidden="1" customWidth="1"/>
    <col min="6" max="6" width="15.42578125" style="1" customWidth="1"/>
    <col min="7" max="7" width="15.7109375" style="1" customWidth="1"/>
    <col min="8" max="8" width="16.5703125" style="1" customWidth="1"/>
    <col min="9" max="9" width="15.7109375" style="1" customWidth="1"/>
    <col min="10" max="10" width="21.5703125" style="1" customWidth="1"/>
    <col min="11" max="11" width="21.85546875" style="1" customWidth="1"/>
    <col min="12" max="12" width="22.28515625" style="1" customWidth="1"/>
    <col min="13" max="13" width="15.7109375" style="1" customWidth="1"/>
    <col min="14" max="14" width="17.28515625" style="1" customWidth="1"/>
    <col min="15" max="15" width="17" style="1" customWidth="1"/>
    <col min="16" max="16384" width="9.140625" style="1"/>
  </cols>
  <sheetData>
    <row r="1" spans="1:15" ht="16.5" x14ac:dyDescent="0.2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x14ac:dyDescent="0.25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6.5" x14ac:dyDescent="0.25">
      <c r="A4" s="60"/>
      <c r="B4" s="60"/>
      <c r="C4" s="60"/>
      <c r="D4" s="61"/>
      <c r="E4" s="61"/>
      <c r="F4" s="61"/>
      <c r="G4" s="61"/>
      <c r="H4" s="61"/>
      <c r="I4" s="61"/>
      <c r="J4" s="2"/>
      <c r="K4" s="2"/>
      <c r="L4" s="2"/>
      <c r="M4" s="2"/>
      <c r="N4" s="2"/>
      <c r="O4" s="36" t="s">
        <v>43</v>
      </c>
    </row>
    <row r="5" spans="1:15" ht="15.75" customHeight="1" x14ac:dyDescent="0.25">
      <c r="A5" s="62" t="s">
        <v>0</v>
      </c>
      <c r="B5" s="65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52" t="s">
        <v>50</v>
      </c>
      <c r="O5" s="52" t="s">
        <v>49</v>
      </c>
    </row>
    <row r="6" spans="1:15" ht="15.75" customHeight="1" x14ac:dyDescent="0.25">
      <c r="A6" s="63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53"/>
      <c r="O6" s="53"/>
    </row>
    <row r="7" spans="1:15" ht="125.25" customHeight="1" x14ac:dyDescent="0.25">
      <c r="A7" s="64"/>
      <c r="B7" s="18" t="s">
        <v>2</v>
      </c>
      <c r="C7" s="18" t="s">
        <v>3</v>
      </c>
      <c r="D7" s="18" t="s">
        <v>4</v>
      </c>
      <c r="E7" s="18" t="s">
        <v>5</v>
      </c>
      <c r="F7" s="19" t="s">
        <v>8</v>
      </c>
      <c r="G7" s="25" t="s">
        <v>6</v>
      </c>
      <c r="H7" s="25" t="s">
        <v>7</v>
      </c>
      <c r="I7" s="25" t="s">
        <v>38</v>
      </c>
      <c r="J7" s="19" t="s">
        <v>39</v>
      </c>
      <c r="K7" s="18" t="s">
        <v>40</v>
      </c>
      <c r="L7" s="18" t="s">
        <v>41</v>
      </c>
      <c r="M7" s="18" t="s">
        <v>11</v>
      </c>
      <c r="N7" s="54"/>
      <c r="O7" s="54"/>
    </row>
    <row r="8" spans="1:15" ht="15.75" x14ac:dyDescent="0.25">
      <c r="A8" s="3" t="s">
        <v>12</v>
      </c>
      <c r="B8" s="4">
        <f t="shared" ref="B8:M8" si="0">B9+B10+B11+B12+B13+B14+B19+B20+B21+B22+B23+B24+B25+B26+B27+B28+B29+B30+B33</f>
        <v>215442.79</v>
      </c>
      <c r="C8" s="4">
        <f t="shared" si="0"/>
        <v>25087027.949999999</v>
      </c>
      <c r="D8" s="4">
        <f t="shared" si="0"/>
        <v>7620216.0299999993</v>
      </c>
      <c r="E8" s="4">
        <f t="shared" si="0"/>
        <v>0</v>
      </c>
      <c r="F8" s="4">
        <f t="shared" si="0"/>
        <v>1149607.94</v>
      </c>
      <c r="G8" s="4">
        <f t="shared" si="0"/>
        <v>1269014.68</v>
      </c>
      <c r="H8" s="4">
        <f t="shared" si="0"/>
        <v>291385.98</v>
      </c>
      <c r="I8" s="4">
        <f t="shared" si="0"/>
        <v>84276357.049999997</v>
      </c>
      <c r="J8" s="4">
        <f t="shared" si="0"/>
        <v>34176964.600000001</v>
      </c>
      <c r="K8" s="4">
        <f t="shared" si="0"/>
        <v>37893.11</v>
      </c>
      <c r="L8" s="4">
        <f t="shared" si="0"/>
        <v>55293.86</v>
      </c>
      <c r="M8" s="4">
        <f t="shared" si="0"/>
        <v>3728639.72</v>
      </c>
      <c r="N8" s="5">
        <f>SUM(B8:M8)</f>
        <v>157907843.71000001</v>
      </c>
      <c r="O8" s="4">
        <v>0</v>
      </c>
    </row>
    <row r="9" spans="1:15" ht="15.75" x14ac:dyDescent="0.25">
      <c r="A9" s="6" t="s">
        <v>13</v>
      </c>
      <c r="B9" s="7">
        <v>9593</v>
      </c>
      <c r="C9" s="7">
        <v>0</v>
      </c>
      <c r="D9" s="7">
        <v>0</v>
      </c>
      <c r="E9" s="7">
        <v>0</v>
      </c>
      <c r="F9" s="7">
        <v>1547</v>
      </c>
      <c r="G9" s="7">
        <v>7260.87</v>
      </c>
      <c r="H9" s="7">
        <v>0</v>
      </c>
      <c r="I9" s="7">
        <v>0</v>
      </c>
      <c r="J9" s="7">
        <v>0</v>
      </c>
      <c r="K9" s="7">
        <v>466</v>
      </c>
      <c r="L9" s="7">
        <v>0</v>
      </c>
      <c r="M9" s="7">
        <v>0</v>
      </c>
      <c r="N9" s="8">
        <f>SUM(B9:M9)</f>
        <v>18866.87</v>
      </c>
      <c r="O9" s="7">
        <v>0</v>
      </c>
    </row>
    <row r="10" spans="1:15" ht="48.75" customHeight="1" x14ac:dyDescent="0.25">
      <c r="A10" s="9" t="s">
        <v>14</v>
      </c>
      <c r="B10" s="7">
        <v>13300</v>
      </c>
      <c r="C10" s="7">
        <v>0</v>
      </c>
      <c r="D10" s="7">
        <v>0</v>
      </c>
      <c r="E10" s="7">
        <v>0</v>
      </c>
      <c r="F10" s="7">
        <v>84700</v>
      </c>
      <c r="G10" s="7">
        <v>2800</v>
      </c>
      <c r="H10" s="7">
        <v>0</v>
      </c>
      <c r="I10" s="7">
        <v>0</v>
      </c>
      <c r="J10" s="7">
        <v>5600</v>
      </c>
      <c r="K10" s="7">
        <v>0</v>
      </c>
      <c r="L10" s="7">
        <v>0</v>
      </c>
      <c r="M10" s="7">
        <v>0</v>
      </c>
      <c r="N10" s="8">
        <f t="shared" ref="N10:N33" si="1">SUM(B10:M10)</f>
        <v>106400</v>
      </c>
      <c r="O10" s="7">
        <v>0</v>
      </c>
    </row>
    <row r="11" spans="1:15" ht="30.95" customHeight="1" x14ac:dyDescent="0.25">
      <c r="A11" s="9" t="s">
        <v>15</v>
      </c>
      <c r="B11" s="7">
        <v>14400.81</v>
      </c>
      <c r="C11" s="7">
        <v>84955.89</v>
      </c>
      <c r="D11" s="7">
        <v>28994.6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7047.11</v>
      </c>
      <c r="L11" s="7">
        <v>0</v>
      </c>
      <c r="M11" s="7">
        <v>0</v>
      </c>
      <c r="N11" s="8">
        <f t="shared" si="1"/>
        <v>135398.40999999997</v>
      </c>
      <c r="O11" s="7">
        <v>0</v>
      </c>
    </row>
    <row r="12" spans="1:15" ht="15.75" x14ac:dyDescent="0.25">
      <c r="A12" s="9" t="s">
        <v>16</v>
      </c>
      <c r="B12" s="7">
        <v>0</v>
      </c>
      <c r="C12" s="7">
        <v>57179.360000000001</v>
      </c>
      <c r="D12" s="7">
        <v>113.45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8825.34</v>
      </c>
      <c r="K12" s="7">
        <v>0</v>
      </c>
      <c r="L12" s="7">
        <v>0</v>
      </c>
      <c r="M12" s="7">
        <v>0</v>
      </c>
      <c r="N12" s="8">
        <f t="shared" si="1"/>
        <v>66118.149999999994</v>
      </c>
      <c r="O12" s="7">
        <v>0</v>
      </c>
    </row>
    <row r="13" spans="1:15" ht="15.75" x14ac:dyDescent="0.25">
      <c r="A13" s="9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6209.2</v>
      </c>
      <c r="G13" s="7">
        <v>0</v>
      </c>
      <c r="H13" s="7">
        <v>0</v>
      </c>
      <c r="I13" s="7"/>
      <c r="J13" s="7">
        <v>0</v>
      </c>
      <c r="K13" s="7">
        <v>0</v>
      </c>
      <c r="L13" s="7">
        <v>0</v>
      </c>
      <c r="M13" s="7">
        <v>0</v>
      </c>
      <c r="N13" s="8">
        <f t="shared" si="1"/>
        <v>6209.2</v>
      </c>
      <c r="O13" s="7">
        <v>0</v>
      </c>
    </row>
    <row r="14" spans="1:15" s="22" customFormat="1" ht="15.75" customHeight="1" x14ac:dyDescent="0.25">
      <c r="A14" s="10" t="s">
        <v>18</v>
      </c>
      <c r="B14" s="7">
        <f t="shared" ref="B14:M14" si="2">SUM(B15:B18)</f>
        <v>0</v>
      </c>
      <c r="C14" s="7">
        <f t="shared" si="2"/>
        <v>8227487.5099999998</v>
      </c>
      <c r="D14" s="7">
        <f t="shared" si="2"/>
        <v>622072.59000000008</v>
      </c>
      <c r="E14" s="7">
        <f t="shared" si="2"/>
        <v>0</v>
      </c>
      <c r="F14" s="7">
        <f t="shared" si="2"/>
        <v>162621.64000000001</v>
      </c>
      <c r="G14" s="7">
        <f t="shared" si="2"/>
        <v>1131558.1599999999</v>
      </c>
      <c r="H14" s="7">
        <f t="shared" si="2"/>
        <v>0</v>
      </c>
      <c r="I14" s="7">
        <f t="shared" si="2"/>
        <v>0</v>
      </c>
      <c r="J14" s="7">
        <f t="shared" si="2"/>
        <v>816869.21000000008</v>
      </c>
      <c r="K14" s="7">
        <f t="shared" si="2"/>
        <v>0</v>
      </c>
      <c r="L14" s="7">
        <f t="shared" si="2"/>
        <v>52409</v>
      </c>
      <c r="M14" s="7">
        <f t="shared" si="2"/>
        <v>5439</v>
      </c>
      <c r="N14" s="21">
        <f t="shared" si="1"/>
        <v>11018457.110000001</v>
      </c>
      <c r="O14" s="7">
        <v>0</v>
      </c>
    </row>
    <row r="15" spans="1:15" ht="15.75" x14ac:dyDescent="0.25">
      <c r="A15" s="9" t="s">
        <v>19</v>
      </c>
      <c r="B15" s="7">
        <v>0</v>
      </c>
      <c r="C15" s="7">
        <v>1283020.3999999999</v>
      </c>
      <c r="D15" s="7">
        <v>94117.02</v>
      </c>
      <c r="E15" s="7">
        <v>0</v>
      </c>
      <c r="F15" s="7">
        <v>0</v>
      </c>
      <c r="G15" s="7">
        <v>10604.16</v>
      </c>
      <c r="H15" s="7">
        <v>0</v>
      </c>
      <c r="I15" s="7">
        <v>0</v>
      </c>
      <c r="J15" s="7">
        <v>57846.68</v>
      </c>
      <c r="K15" s="7">
        <v>0</v>
      </c>
      <c r="L15" s="7">
        <v>0</v>
      </c>
      <c r="M15" s="7">
        <v>0</v>
      </c>
      <c r="N15" s="8">
        <f t="shared" si="1"/>
        <v>1445588.2599999998</v>
      </c>
      <c r="O15" s="7">
        <v>0</v>
      </c>
    </row>
    <row r="16" spans="1:15" ht="15.75" x14ac:dyDescent="0.25">
      <c r="A16" s="9" t="s">
        <v>20</v>
      </c>
      <c r="B16" s="7">
        <v>0</v>
      </c>
      <c r="C16" s="7">
        <v>6841305.3600000003</v>
      </c>
      <c r="D16" s="7">
        <v>517394.27</v>
      </c>
      <c r="E16" s="7">
        <v>0</v>
      </c>
      <c r="F16" s="7">
        <v>162621.64000000001</v>
      </c>
      <c r="G16" s="7">
        <v>1120954</v>
      </c>
      <c r="H16" s="7">
        <v>0</v>
      </c>
      <c r="I16" s="7">
        <v>0</v>
      </c>
      <c r="J16" s="7">
        <v>751558.38</v>
      </c>
      <c r="K16" s="7">
        <v>0</v>
      </c>
      <c r="L16" s="7">
        <v>52409</v>
      </c>
      <c r="M16" s="7">
        <v>5439</v>
      </c>
      <c r="N16" s="8">
        <f t="shared" si="1"/>
        <v>9451681.6500000004</v>
      </c>
      <c r="O16" s="7">
        <v>0</v>
      </c>
    </row>
    <row r="17" spans="1:18" ht="15.75" x14ac:dyDescent="0.25">
      <c r="A17" s="9" t="s">
        <v>21</v>
      </c>
      <c r="B17" s="7">
        <v>0</v>
      </c>
      <c r="C17" s="7">
        <v>103161.75</v>
      </c>
      <c r="D17" s="7">
        <v>10561.3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7464.15</v>
      </c>
      <c r="K17" s="7">
        <v>0</v>
      </c>
      <c r="L17" s="7">
        <v>0</v>
      </c>
      <c r="M17" s="7">
        <v>0</v>
      </c>
      <c r="N17" s="8">
        <f t="shared" si="1"/>
        <v>121187.2</v>
      </c>
      <c r="O17" s="7">
        <v>0</v>
      </c>
    </row>
    <row r="18" spans="1:18" ht="31.5" hidden="1" x14ac:dyDescent="0.25">
      <c r="A18" s="11" t="s">
        <v>22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>
        <f t="shared" si="1"/>
        <v>0</v>
      </c>
      <c r="O18" s="7">
        <v>0</v>
      </c>
      <c r="R18" s="24"/>
    </row>
    <row r="19" spans="1:18" ht="78.75" hidden="1" x14ac:dyDescent="0.25">
      <c r="A19" s="10" t="s">
        <v>23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8">
        <f t="shared" si="1"/>
        <v>0</v>
      </c>
      <c r="O19" s="7">
        <v>0</v>
      </c>
    </row>
    <row r="20" spans="1:18" ht="30.95" customHeight="1" x14ac:dyDescent="0.25">
      <c r="A20" s="9" t="s">
        <v>24</v>
      </c>
      <c r="B20" s="7">
        <v>0</v>
      </c>
      <c r="C20" s="7">
        <v>488.62</v>
      </c>
      <c r="D20" s="7">
        <v>0.1</v>
      </c>
      <c r="E20" s="7">
        <v>0</v>
      </c>
      <c r="F20" s="7">
        <v>0</v>
      </c>
      <c r="G20" s="7">
        <v>2676.43</v>
      </c>
      <c r="H20" s="7">
        <v>0</v>
      </c>
      <c r="I20" s="7">
        <v>84276357.049999997</v>
      </c>
      <c r="J20" s="7">
        <v>7291121.7999999998</v>
      </c>
      <c r="K20" s="7">
        <v>0</v>
      </c>
      <c r="L20" s="7">
        <v>0</v>
      </c>
      <c r="M20" s="7">
        <v>0</v>
      </c>
      <c r="N20" s="8">
        <f t="shared" si="1"/>
        <v>91570644</v>
      </c>
      <c r="O20" s="7">
        <v>0</v>
      </c>
    </row>
    <row r="21" spans="1:18" ht="30.95" customHeight="1" x14ac:dyDescent="0.25">
      <c r="A21" s="10" t="s">
        <v>25</v>
      </c>
      <c r="B21" s="7">
        <v>123814.5</v>
      </c>
      <c r="C21" s="7">
        <v>16296228.560000001</v>
      </c>
      <c r="D21" s="7">
        <v>3805950.63</v>
      </c>
      <c r="E21" s="7">
        <v>0</v>
      </c>
      <c r="F21" s="7">
        <v>894530.1</v>
      </c>
      <c r="G21" s="7">
        <v>58574.8</v>
      </c>
      <c r="H21" s="7">
        <v>0</v>
      </c>
      <c r="I21" s="7">
        <v>0</v>
      </c>
      <c r="J21" s="7">
        <v>429473.65</v>
      </c>
      <c r="K21" s="7">
        <v>30380</v>
      </c>
      <c r="L21" s="7">
        <v>2884.86</v>
      </c>
      <c r="M21" s="7">
        <v>0</v>
      </c>
      <c r="N21" s="8">
        <f t="shared" si="1"/>
        <v>21641837.100000001</v>
      </c>
      <c r="O21" s="7">
        <v>0</v>
      </c>
    </row>
    <row r="22" spans="1:18" ht="31.5" x14ac:dyDescent="0.25">
      <c r="A22" s="9" t="s">
        <v>26</v>
      </c>
      <c r="B22" s="7">
        <v>0</v>
      </c>
      <c r="C22" s="7">
        <v>0</v>
      </c>
      <c r="D22" s="7">
        <v>573032.16</v>
      </c>
      <c r="E22" s="7">
        <v>0</v>
      </c>
      <c r="F22" s="7">
        <v>0</v>
      </c>
      <c r="G22" s="7">
        <v>0</v>
      </c>
      <c r="H22" s="7">
        <v>291385.98</v>
      </c>
      <c r="I22" s="7">
        <v>0</v>
      </c>
      <c r="J22" s="7">
        <v>292024.59999999998</v>
      </c>
      <c r="K22" s="7">
        <v>0</v>
      </c>
      <c r="L22" s="7">
        <v>0</v>
      </c>
      <c r="M22" s="7">
        <v>0</v>
      </c>
      <c r="N22" s="8">
        <f t="shared" si="1"/>
        <v>1156442.74</v>
      </c>
      <c r="O22" s="7">
        <v>0</v>
      </c>
    </row>
    <row r="23" spans="1:18" ht="47.25" hidden="1" x14ac:dyDescent="0.25">
      <c r="A23" s="10" t="s">
        <v>27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f t="shared" si="1"/>
        <v>0</v>
      </c>
      <c r="O23" s="7">
        <v>0</v>
      </c>
    </row>
    <row r="24" spans="1:18" ht="51.75" customHeight="1" x14ac:dyDescent="0.25">
      <c r="A24" s="9" t="s">
        <v>42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3723200.72</v>
      </c>
      <c r="N24" s="8">
        <f t="shared" si="1"/>
        <v>3723200.72</v>
      </c>
      <c r="O24" s="7">
        <v>0</v>
      </c>
    </row>
    <row r="25" spans="1:18" ht="51.75" hidden="1" customHeight="1" x14ac:dyDescent="0.25">
      <c r="A25" s="10" t="s">
        <v>29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8">
        <f t="shared" si="1"/>
        <v>0</v>
      </c>
      <c r="O25" s="7">
        <v>0</v>
      </c>
    </row>
    <row r="26" spans="1:18" ht="63" x14ac:dyDescent="0.25">
      <c r="A26" s="9" t="s">
        <v>30</v>
      </c>
      <c r="B26" s="7">
        <v>0</v>
      </c>
      <c r="C26" s="7">
        <v>16737.080000000002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f t="shared" si="1"/>
        <v>16737.080000000002</v>
      </c>
      <c r="O26" s="7">
        <v>0</v>
      </c>
    </row>
    <row r="27" spans="1:18" ht="47.25" x14ac:dyDescent="0.25">
      <c r="A27" s="9" t="s">
        <v>31</v>
      </c>
      <c r="B27" s="7">
        <v>54334.48</v>
      </c>
      <c r="C27" s="7">
        <v>283854.49</v>
      </c>
      <c r="D27" s="7">
        <v>0</v>
      </c>
      <c r="E27" s="7">
        <v>0</v>
      </c>
      <c r="F27" s="7">
        <v>0</v>
      </c>
      <c r="G27" s="7">
        <v>66144.42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8">
        <f t="shared" si="1"/>
        <v>404333.38999999996</v>
      </c>
      <c r="O27" s="7">
        <v>0</v>
      </c>
    </row>
    <row r="28" spans="1:18" ht="15.75" x14ac:dyDescent="0.25">
      <c r="A28" s="9" t="s">
        <v>32</v>
      </c>
      <c r="B28" s="7">
        <v>0</v>
      </c>
      <c r="C28" s="7">
        <v>119735.57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21750</v>
      </c>
      <c r="K28" s="7">
        <v>0</v>
      </c>
      <c r="L28" s="7">
        <v>0</v>
      </c>
      <c r="M28" s="7">
        <v>0</v>
      </c>
      <c r="N28" s="8">
        <f t="shared" si="1"/>
        <v>141485.57</v>
      </c>
      <c r="O28" s="7">
        <v>0</v>
      </c>
    </row>
    <row r="29" spans="1:18" ht="63" customHeight="1" x14ac:dyDescent="0.25">
      <c r="A29" s="9" t="s">
        <v>33</v>
      </c>
      <c r="B29" s="7">
        <v>0</v>
      </c>
      <c r="C29" s="7">
        <v>0</v>
      </c>
      <c r="D29" s="7">
        <v>2586979.4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25311300</v>
      </c>
      <c r="K29" s="7">
        <v>0</v>
      </c>
      <c r="L29" s="7">
        <v>0</v>
      </c>
      <c r="M29" s="7">
        <v>0</v>
      </c>
      <c r="N29" s="8">
        <f t="shared" si="1"/>
        <v>27898279.399999999</v>
      </c>
      <c r="O29" s="7">
        <v>0</v>
      </c>
    </row>
    <row r="30" spans="1:18" s="22" customFormat="1" ht="30.95" customHeight="1" x14ac:dyDescent="0.25">
      <c r="A30" s="12" t="s">
        <v>34</v>
      </c>
      <c r="B30" s="7">
        <f t="shared" ref="B30:M30" si="3">B31+B32</f>
        <v>0</v>
      </c>
      <c r="C30" s="7">
        <f t="shared" si="3"/>
        <v>360.87</v>
      </c>
      <c r="D30" s="7">
        <f t="shared" si="3"/>
        <v>3073.1</v>
      </c>
      <c r="E30" s="7">
        <f t="shared" si="3"/>
        <v>0</v>
      </c>
      <c r="F30" s="7">
        <f t="shared" si="3"/>
        <v>0</v>
      </c>
      <c r="G30" s="7">
        <f t="shared" si="3"/>
        <v>0</v>
      </c>
      <c r="H30" s="7">
        <f t="shared" si="3"/>
        <v>0</v>
      </c>
      <c r="I30" s="7">
        <f t="shared" si="3"/>
        <v>0</v>
      </c>
      <c r="J30" s="7">
        <f t="shared" si="3"/>
        <v>0</v>
      </c>
      <c r="K30" s="7">
        <f t="shared" si="3"/>
        <v>0</v>
      </c>
      <c r="L30" s="7">
        <f t="shared" si="3"/>
        <v>0</v>
      </c>
      <c r="M30" s="7">
        <f t="shared" si="3"/>
        <v>0</v>
      </c>
      <c r="N30" s="21">
        <f t="shared" si="1"/>
        <v>3433.97</v>
      </c>
      <c r="O30" s="7">
        <v>0</v>
      </c>
    </row>
    <row r="31" spans="1:18" ht="15.75" hidden="1" x14ac:dyDescent="0.25">
      <c r="A31" s="3" t="s">
        <v>35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8">
        <f t="shared" si="1"/>
        <v>0</v>
      </c>
      <c r="O31" s="7">
        <v>0</v>
      </c>
    </row>
    <row r="32" spans="1:18" ht="15.75" x14ac:dyDescent="0.25">
      <c r="A32" s="13" t="s">
        <v>36</v>
      </c>
      <c r="B32" s="7">
        <v>0</v>
      </c>
      <c r="C32" s="7">
        <v>360.87</v>
      </c>
      <c r="D32" s="7">
        <v>3073.1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8">
        <f t="shared" si="1"/>
        <v>3433.97</v>
      </c>
      <c r="O32" s="7">
        <v>0</v>
      </c>
    </row>
    <row r="33" spans="1:15" ht="31.5" hidden="1" x14ac:dyDescent="0.25">
      <c r="A33" s="13" t="s">
        <v>37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f t="shared" si="1"/>
        <v>0</v>
      </c>
      <c r="O33" s="7">
        <v>0</v>
      </c>
    </row>
  </sheetData>
  <mergeCells count="9">
    <mergeCell ref="N5:N7"/>
    <mergeCell ref="A2:O2"/>
    <mergeCell ref="A3:O3"/>
    <mergeCell ref="A1:O1"/>
    <mergeCell ref="A4:C4"/>
    <mergeCell ref="D4:I4"/>
    <mergeCell ref="O5:O7"/>
    <mergeCell ref="A5:A7"/>
    <mergeCell ref="B5:M6"/>
  </mergeCells>
  <pageMargins left="0.39370078740157483" right="0.39370078740157483" top="0.78740157480314965" bottom="0.39370078740157483" header="0.31496062992125984" footer="0.31496062992125984"/>
  <pageSetup paperSize="9" scale="53" fitToHeight="2" orientation="landscape" r:id="rId1"/>
  <headerFooter alignWithMargins="0"/>
  <ignoredErrors>
    <ignoredError sqref="B14:M14 N9:N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4" zoomScale="89" zoomScaleNormal="89" zoomScaleSheetLayoutView="75" workbookViewId="0">
      <selection activeCell="B21" sqref="B21"/>
    </sheetView>
  </sheetViews>
  <sheetFormatPr defaultColWidth="16" defaultRowHeight="15" x14ac:dyDescent="0.25"/>
  <cols>
    <col min="1" max="1" width="32.7109375" style="14" customWidth="1"/>
    <col min="2" max="8" width="11.7109375" style="1" customWidth="1"/>
    <col min="9" max="9" width="0" style="1" hidden="1" customWidth="1"/>
    <col min="10" max="12" width="15.7109375" style="1" customWidth="1"/>
    <col min="13" max="14" width="11.7109375" style="1" customWidth="1"/>
    <col min="15" max="15" width="12.7109375" style="1" customWidth="1"/>
    <col min="16" max="16384" width="16" style="1"/>
  </cols>
  <sheetData>
    <row r="1" spans="1:15" ht="16.5" customHeight="1" x14ac:dyDescent="0.25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x14ac:dyDescent="0.25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6.5" x14ac:dyDescent="0.25">
      <c r="A4" s="60"/>
      <c r="B4" s="60"/>
      <c r="C4" s="60"/>
      <c r="D4" s="61"/>
      <c r="E4" s="61"/>
      <c r="F4" s="61"/>
      <c r="G4" s="61"/>
      <c r="H4" s="61"/>
      <c r="I4" s="61"/>
      <c r="J4" s="2"/>
      <c r="K4" s="2"/>
      <c r="L4" s="2"/>
      <c r="M4" s="2"/>
      <c r="N4" s="17"/>
      <c r="O4" s="36" t="s">
        <v>43</v>
      </c>
    </row>
    <row r="5" spans="1:15" ht="15.75" customHeight="1" x14ac:dyDescent="0.25">
      <c r="A5" s="74" t="s">
        <v>0</v>
      </c>
      <c r="B5" s="77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71" t="s">
        <v>54</v>
      </c>
      <c r="O5" s="71" t="s">
        <v>49</v>
      </c>
    </row>
    <row r="6" spans="1:15" ht="15.75" customHeight="1" x14ac:dyDescent="0.25">
      <c r="A6" s="75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72"/>
      <c r="O6" s="72"/>
    </row>
    <row r="7" spans="1:15" ht="75.75" customHeight="1" x14ac:dyDescent="0.25">
      <c r="A7" s="76"/>
      <c r="B7" s="37" t="s">
        <v>2</v>
      </c>
      <c r="C7" s="37" t="s">
        <v>3</v>
      </c>
      <c r="D7" s="37" t="s">
        <v>4</v>
      </c>
      <c r="E7" s="37" t="s">
        <v>5</v>
      </c>
      <c r="F7" s="38" t="s">
        <v>8</v>
      </c>
      <c r="G7" s="39" t="s">
        <v>6</v>
      </c>
      <c r="H7" s="39" t="s">
        <v>7</v>
      </c>
      <c r="I7" s="39" t="s">
        <v>38</v>
      </c>
      <c r="J7" s="38" t="s">
        <v>39</v>
      </c>
      <c r="K7" s="37" t="s">
        <v>40</v>
      </c>
      <c r="L7" s="37" t="s">
        <v>41</v>
      </c>
      <c r="M7" s="40" t="s">
        <v>11</v>
      </c>
      <c r="N7" s="73"/>
      <c r="O7" s="73"/>
    </row>
    <row r="8" spans="1:15" ht="18" customHeight="1" x14ac:dyDescent="0.25">
      <c r="A8" s="26" t="s">
        <v>12</v>
      </c>
      <c r="B8" s="41">
        <f t="shared" ref="B8:M8" si="0">B9+B10+B11+B12+B13+B14+B19+B20+B21+B22+B23+B24+B26+B25+B27+B28+B29+B30+B33</f>
        <v>29024145.860000003</v>
      </c>
      <c r="C8" s="41">
        <f t="shared" si="0"/>
        <v>322483405.80000001</v>
      </c>
      <c r="D8" s="41">
        <f t="shared" si="0"/>
        <v>24913110.039999999</v>
      </c>
      <c r="E8" s="41">
        <f t="shared" si="0"/>
        <v>32461.64</v>
      </c>
      <c r="F8" s="41">
        <f t="shared" si="0"/>
        <v>24567841.729999993</v>
      </c>
      <c r="G8" s="41">
        <f t="shared" si="0"/>
        <v>27818557.600000005</v>
      </c>
      <c r="H8" s="41">
        <f t="shared" si="0"/>
        <v>40209794</v>
      </c>
      <c r="I8" s="41">
        <f t="shared" si="0"/>
        <v>0</v>
      </c>
      <c r="J8" s="41">
        <f t="shared" si="0"/>
        <v>41993456.490000002</v>
      </c>
      <c r="K8" s="41">
        <f t="shared" si="0"/>
        <v>13180005.76</v>
      </c>
      <c r="L8" s="41">
        <f t="shared" si="0"/>
        <v>9853323.3200000003</v>
      </c>
      <c r="M8" s="41">
        <f t="shared" si="0"/>
        <v>46814.81</v>
      </c>
      <c r="N8" s="47">
        <f>SUM(B8:M8)</f>
        <v>534122917.05000007</v>
      </c>
      <c r="O8" s="47">
        <v>0</v>
      </c>
    </row>
    <row r="9" spans="1:15" ht="18" customHeight="1" x14ac:dyDescent="0.25">
      <c r="A9" s="28" t="s">
        <v>13</v>
      </c>
      <c r="B9" s="42">
        <v>17969555.59</v>
      </c>
      <c r="C9" s="42">
        <v>184025716.25</v>
      </c>
      <c r="D9" s="42">
        <v>16629948.75</v>
      </c>
      <c r="E9" s="42">
        <v>0</v>
      </c>
      <c r="F9" s="42">
        <v>10857100.449999999</v>
      </c>
      <c r="G9" s="42">
        <v>9921086.6400000006</v>
      </c>
      <c r="H9" s="48">
        <v>0</v>
      </c>
      <c r="I9" s="42">
        <v>0</v>
      </c>
      <c r="J9" s="42">
        <v>17219984.440000001</v>
      </c>
      <c r="K9" s="42">
        <v>9551357.4900000002</v>
      </c>
      <c r="L9" s="42">
        <v>4765393.59</v>
      </c>
      <c r="M9" s="42">
        <v>0</v>
      </c>
      <c r="N9" s="49">
        <f>SUM(B9:M9)</f>
        <v>270940143.19999999</v>
      </c>
      <c r="O9" s="42">
        <v>0</v>
      </c>
    </row>
    <row r="10" spans="1:15" ht="24.95" customHeight="1" x14ac:dyDescent="0.25">
      <c r="A10" s="30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6285.27</v>
      </c>
      <c r="H10" s="48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9">
        <f t="shared" ref="N10:N33" si="1">SUM(B10:M10)</f>
        <v>6285.27</v>
      </c>
      <c r="O10" s="42">
        <v>0</v>
      </c>
    </row>
    <row r="11" spans="1:15" ht="18" customHeight="1" x14ac:dyDescent="0.25">
      <c r="A11" s="30" t="s">
        <v>15</v>
      </c>
      <c r="B11" s="42">
        <v>9104181.6899999995</v>
      </c>
      <c r="C11" s="42">
        <v>77295742.890000001</v>
      </c>
      <c r="D11" s="42">
        <v>5795376.2699999996</v>
      </c>
      <c r="E11" s="42">
        <v>0</v>
      </c>
      <c r="F11" s="42">
        <v>5605099.1900000004</v>
      </c>
      <c r="G11" s="42">
        <v>3975818.56</v>
      </c>
      <c r="H11" s="48">
        <v>0</v>
      </c>
      <c r="I11" s="42">
        <v>0</v>
      </c>
      <c r="J11" s="42">
        <v>7926540.3099999996</v>
      </c>
      <c r="K11" s="42">
        <v>3624067.77</v>
      </c>
      <c r="L11" s="42">
        <v>1860090.38</v>
      </c>
      <c r="M11" s="42">
        <v>0</v>
      </c>
      <c r="N11" s="49">
        <f t="shared" si="1"/>
        <v>115186917.05999999</v>
      </c>
      <c r="O11" s="42">
        <v>0</v>
      </c>
    </row>
    <row r="12" spans="1:15" ht="18" customHeight="1" x14ac:dyDescent="0.25">
      <c r="A12" s="30" t="s">
        <v>16</v>
      </c>
      <c r="B12" s="42">
        <v>22526.12</v>
      </c>
      <c r="C12" s="42">
        <v>144032.43</v>
      </c>
      <c r="D12" s="42">
        <v>71364.28</v>
      </c>
      <c r="E12" s="42">
        <v>0</v>
      </c>
      <c r="F12" s="42">
        <v>75456.350000000006</v>
      </c>
      <c r="G12" s="42">
        <v>25691.39</v>
      </c>
      <c r="H12" s="48">
        <v>0</v>
      </c>
      <c r="I12" s="42">
        <v>0</v>
      </c>
      <c r="J12" s="42">
        <v>280459.64</v>
      </c>
      <c r="K12" s="42">
        <v>0</v>
      </c>
      <c r="L12" s="42">
        <v>26265.8</v>
      </c>
      <c r="M12" s="42">
        <v>0</v>
      </c>
      <c r="N12" s="49">
        <f t="shared" si="1"/>
        <v>645796.01</v>
      </c>
      <c r="O12" s="42">
        <v>0</v>
      </c>
    </row>
    <row r="13" spans="1:15" ht="18" customHeight="1" x14ac:dyDescent="0.25">
      <c r="A13" s="30" t="s">
        <v>17</v>
      </c>
      <c r="B13" s="42">
        <v>2571</v>
      </c>
      <c r="C13" s="42">
        <v>7200</v>
      </c>
      <c r="D13" s="42">
        <v>0</v>
      </c>
      <c r="E13" s="42">
        <v>0</v>
      </c>
      <c r="F13" s="42">
        <v>173500</v>
      </c>
      <c r="G13" s="42">
        <v>0</v>
      </c>
      <c r="H13" s="48">
        <v>0</v>
      </c>
      <c r="I13" s="42">
        <v>0</v>
      </c>
      <c r="J13" s="42">
        <v>84036.3</v>
      </c>
      <c r="K13" s="42">
        <v>0</v>
      </c>
      <c r="L13" s="42">
        <v>0</v>
      </c>
      <c r="M13" s="42">
        <v>0</v>
      </c>
      <c r="N13" s="49">
        <f t="shared" si="1"/>
        <v>267307.3</v>
      </c>
      <c r="O13" s="42">
        <v>0</v>
      </c>
    </row>
    <row r="14" spans="1:15" s="14" customFormat="1" ht="18" customHeight="1" x14ac:dyDescent="0.25">
      <c r="A14" s="30" t="s">
        <v>18</v>
      </c>
      <c r="B14" s="43">
        <f t="shared" ref="B14:M14" si="2">B15+B16+B17+B18</f>
        <v>41189.620000000003</v>
      </c>
      <c r="C14" s="43">
        <f t="shared" si="2"/>
        <v>6837477.9299999997</v>
      </c>
      <c r="D14" s="43">
        <f t="shared" si="2"/>
        <v>384127.49</v>
      </c>
      <c r="E14" s="43">
        <f t="shared" si="2"/>
        <v>0</v>
      </c>
      <c r="F14" s="43">
        <f t="shared" si="2"/>
        <v>2549442.8899999997</v>
      </c>
      <c r="G14" s="43">
        <f t="shared" si="2"/>
        <v>1299893.8599999999</v>
      </c>
      <c r="H14" s="43">
        <f t="shared" si="2"/>
        <v>0</v>
      </c>
      <c r="I14" s="43">
        <f t="shared" si="2"/>
        <v>0</v>
      </c>
      <c r="J14" s="43">
        <f t="shared" si="2"/>
        <v>160544.01999999999</v>
      </c>
      <c r="K14" s="43">
        <f t="shared" si="2"/>
        <v>0</v>
      </c>
      <c r="L14" s="43">
        <f t="shared" si="2"/>
        <v>38005.199999999997</v>
      </c>
      <c r="M14" s="43">
        <f t="shared" si="2"/>
        <v>39200.239999999998</v>
      </c>
      <c r="N14" s="50">
        <f t="shared" si="1"/>
        <v>11349881.249999998</v>
      </c>
      <c r="O14" s="43">
        <v>0</v>
      </c>
    </row>
    <row r="15" spans="1:15" ht="18" customHeight="1" x14ac:dyDescent="0.25">
      <c r="A15" s="30" t="s">
        <v>19</v>
      </c>
      <c r="B15" s="42">
        <v>23090.14</v>
      </c>
      <c r="C15" s="42">
        <v>3826873.61</v>
      </c>
      <c r="D15" s="42">
        <v>118738.72</v>
      </c>
      <c r="E15" s="42">
        <v>0</v>
      </c>
      <c r="F15" s="42">
        <v>808723.98</v>
      </c>
      <c r="G15" s="42">
        <v>8645.85</v>
      </c>
      <c r="H15" s="48">
        <v>0</v>
      </c>
      <c r="I15" s="42">
        <v>0</v>
      </c>
      <c r="J15" s="42">
        <v>42998.13</v>
      </c>
      <c r="K15" s="42">
        <v>0</v>
      </c>
      <c r="L15" s="42">
        <v>30599.66</v>
      </c>
      <c r="M15" s="42">
        <v>39200.239999999998</v>
      </c>
      <c r="N15" s="49">
        <f t="shared" si="1"/>
        <v>4898870.33</v>
      </c>
      <c r="O15" s="42">
        <v>0</v>
      </c>
    </row>
    <row r="16" spans="1:15" ht="18" customHeight="1" x14ac:dyDescent="0.25">
      <c r="A16" s="30" t="s">
        <v>20</v>
      </c>
      <c r="B16" s="42">
        <v>16477.71</v>
      </c>
      <c r="C16" s="42">
        <v>531781.05000000005</v>
      </c>
      <c r="D16" s="42">
        <v>199382.25</v>
      </c>
      <c r="E16" s="42">
        <v>0</v>
      </c>
      <c r="F16" s="42">
        <v>1668304.32</v>
      </c>
      <c r="G16" s="42">
        <v>7355.54</v>
      </c>
      <c r="H16" s="48">
        <v>0</v>
      </c>
      <c r="I16" s="42">
        <v>0</v>
      </c>
      <c r="J16" s="42">
        <v>38815.24</v>
      </c>
      <c r="K16" s="42">
        <v>0</v>
      </c>
      <c r="L16" s="42">
        <v>0</v>
      </c>
      <c r="M16" s="42">
        <v>0</v>
      </c>
      <c r="N16" s="49">
        <f t="shared" si="1"/>
        <v>2462116.1100000003</v>
      </c>
      <c r="O16" s="42">
        <v>0</v>
      </c>
    </row>
    <row r="17" spans="1:15" ht="18" customHeight="1" x14ac:dyDescent="0.25">
      <c r="A17" s="30" t="s">
        <v>21</v>
      </c>
      <c r="B17" s="42">
        <v>1453.33</v>
      </c>
      <c r="C17" s="42">
        <v>1738711.51</v>
      </c>
      <c r="D17" s="42">
        <v>17984.03</v>
      </c>
      <c r="E17" s="42">
        <v>0</v>
      </c>
      <c r="F17" s="42">
        <v>61674.32</v>
      </c>
      <c r="G17" s="42">
        <v>129875.58</v>
      </c>
      <c r="H17" s="48">
        <v>0</v>
      </c>
      <c r="I17" s="42">
        <v>0</v>
      </c>
      <c r="J17" s="42">
        <v>47137.22</v>
      </c>
      <c r="K17" s="42">
        <v>0</v>
      </c>
      <c r="L17" s="42">
        <v>2425.52</v>
      </c>
      <c r="M17" s="42">
        <v>0</v>
      </c>
      <c r="N17" s="49">
        <f t="shared" si="1"/>
        <v>1999261.5100000002</v>
      </c>
      <c r="O17" s="42">
        <v>0</v>
      </c>
    </row>
    <row r="18" spans="1:15" ht="18" customHeight="1" x14ac:dyDescent="0.25">
      <c r="A18" s="32" t="s">
        <v>22</v>
      </c>
      <c r="B18" s="42">
        <v>168.44</v>
      </c>
      <c r="C18" s="42">
        <v>740111.76</v>
      </c>
      <c r="D18" s="42">
        <v>48022.49</v>
      </c>
      <c r="E18" s="42">
        <v>0</v>
      </c>
      <c r="F18" s="42">
        <v>10740.27</v>
      </c>
      <c r="G18" s="42">
        <v>1154016.8899999999</v>
      </c>
      <c r="H18" s="48">
        <v>0</v>
      </c>
      <c r="I18" s="42">
        <v>0</v>
      </c>
      <c r="J18" s="42">
        <v>31593.43</v>
      </c>
      <c r="K18" s="42">
        <v>0</v>
      </c>
      <c r="L18" s="42">
        <v>4980.0200000000004</v>
      </c>
      <c r="M18" s="42">
        <v>0</v>
      </c>
      <c r="N18" s="49">
        <f t="shared" si="1"/>
        <v>1989633.2999999998</v>
      </c>
      <c r="O18" s="42">
        <v>0</v>
      </c>
    </row>
    <row r="19" spans="1:15" ht="35.1" customHeight="1" x14ac:dyDescent="0.25">
      <c r="A19" s="51" t="s">
        <v>23</v>
      </c>
      <c r="B19" s="42">
        <v>0</v>
      </c>
      <c r="C19" s="42">
        <v>38000</v>
      </c>
      <c r="D19" s="42">
        <v>0</v>
      </c>
      <c r="E19" s="42">
        <v>0</v>
      </c>
      <c r="F19" s="42">
        <v>1317828.3999999999</v>
      </c>
      <c r="G19" s="42">
        <v>28660.44</v>
      </c>
      <c r="H19" s="48">
        <v>0</v>
      </c>
      <c r="I19" s="42">
        <v>0</v>
      </c>
      <c r="J19" s="42">
        <v>1532942.66</v>
      </c>
      <c r="K19" s="42">
        <v>0</v>
      </c>
      <c r="L19" s="42">
        <v>133622.25</v>
      </c>
      <c r="M19" s="42">
        <v>0</v>
      </c>
      <c r="N19" s="49">
        <f t="shared" si="1"/>
        <v>3051053.75</v>
      </c>
      <c r="O19" s="42">
        <v>0</v>
      </c>
    </row>
    <row r="20" spans="1:15" ht="18" customHeight="1" x14ac:dyDescent="0.25">
      <c r="A20" s="30" t="s">
        <v>24</v>
      </c>
      <c r="B20" s="42">
        <v>8595</v>
      </c>
      <c r="C20" s="42">
        <v>7673745.5</v>
      </c>
      <c r="D20" s="42">
        <v>120343.8</v>
      </c>
      <c r="E20" s="42">
        <v>0</v>
      </c>
      <c r="F20" s="42">
        <v>187551.18</v>
      </c>
      <c r="G20" s="42">
        <v>5742099.1900000004</v>
      </c>
      <c r="H20" s="48">
        <v>0</v>
      </c>
      <c r="I20" s="42">
        <v>0</v>
      </c>
      <c r="J20" s="42">
        <v>3314371.9</v>
      </c>
      <c r="K20" s="42">
        <v>0</v>
      </c>
      <c r="L20" s="42">
        <v>41280.18</v>
      </c>
      <c r="M20" s="42">
        <v>0</v>
      </c>
      <c r="N20" s="49">
        <f t="shared" si="1"/>
        <v>17087986.75</v>
      </c>
      <c r="O20" s="42">
        <v>0</v>
      </c>
    </row>
    <row r="21" spans="1:15" ht="18" customHeight="1" x14ac:dyDescent="0.25">
      <c r="A21" s="51" t="s">
        <v>25</v>
      </c>
      <c r="B21" s="42">
        <v>264249.14</v>
      </c>
      <c r="C21" s="42">
        <v>7182547.7400000002</v>
      </c>
      <c r="D21" s="42">
        <v>906218.49</v>
      </c>
      <c r="E21" s="42">
        <v>0</v>
      </c>
      <c r="F21" s="42">
        <v>1424239.92</v>
      </c>
      <c r="G21" s="42">
        <v>1583908.03</v>
      </c>
      <c r="H21" s="48">
        <v>0</v>
      </c>
      <c r="I21" s="42">
        <v>0</v>
      </c>
      <c r="J21" s="42">
        <v>8335839.0199999996</v>
      </c>
      <c r="K21" s="42">
        <v>0</v>
      </c>
      <c r="L21" s="42">
        <v>2376404.9700000002</v>
      </c>
      <c r="M21" s="42">
        <v>4494</v>
      </c>
      <c r="N21" s="49">
        <f t="shared" si="1"/>
        <v>22077901.309999995</v>
      </c>
      <c r="O21" s="42">
        <v>0</v>
      </c>
    </row>
    <row r="22" spans="1:15" ht="24.95" hidden="1" customHeight="1" x14ac:dyDescent="0.25">
      <c r="A22" s="30" t="s">
        <v>26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8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9">
        <f t="shared" si="1"/>
        <v>0</v>
      </c>
      <c r="O22" s="42">
        <v>0</v>
      </c>
    </row>
    <row r="23" spans="1:15" ht="24.95" hidden="1" customHeight="1" x14ac:dyDescent="0.25">
      <c r="A23" s="51" t="s">
        <v>27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8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9">
        <f t="shared" si="1"/>
        <v>0</v>
      </c>
      <c r="O23" s="42">
        <v>0</v>
      </c>
    </row>
    <row r="24" spans="1:15" ht="24.95" customHeight="1" x14ac:dyDescent="0.25">
      <c r="A24" s="30" t="s">
        <v>42</v>
      </c>
      <c r="B24" s="42">
        <v>0</v>
      </c>
      <c r="C24" s="42">
        <v>1709929.24</v>
      </c>
      <c r="D24" s="42">
        <v>0</v>
      </c>
      <c r="E24" s="42">
        <v>0</v>
      </c>
      <c r="F24" s="42">
        <v>0</v>
      </c>
      <c r="G24" s="42">
        <v>1451251.7</v>
      </c>
      <c r="H24" s="48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9">
        <f t="shared" si="1"/>
        <v>3161180.94</v>
      </c>
      <c r="O24" s="42">
        <v>0</v>
      </c>
    </row>
    <row r="25" spans="1:15" ht="24.95" customHeight="1" x14ac:dyDescent="0.25">
      <c r="A25" s="51" t="s">
        <v>29</v>
      </c>
      <c r="B25" s="42">
        <v>100000</v>
      </c>
      <c r="C25" s="42">
        <v>16424944.640000001</v>
      </c>
      <c r="D25" s="42">
        <v>0</v>
      </c>
      <c r="E25" s="42">
        <v>32461.64</v>
      </c>
      <c r="F25" s="42">
        <v>0</v>
      </c>
      <c r="G25" s="42">
        <v>3480</v>
      </c>
      <c r="H25" s="48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9">
        <f t="shared" si="1"/>
        <v>16560886.280000001</v>
      </c>
      <c r="O25" s="42">
        <v>0</v>
      </c>
    </row>
    <row r="26" spans="1:15" ht="35.1" customHeight="1" x14ac:dyDescent="0.25">
      <c r="A26" s="30" t="s">
        <v>30</v>
      </c>
      <c r="B26" s="42">
        <v>1374758.54</v>
      </c>
      <c r="C26" s="42">
        <v>32835.03</v>
      </c>
      <c r="D26" s="42">
        <v>0</v>
      </c>
      <c r="E26" s="42">
        <v>0</v>
      </c>
      <c r="F26" s="42">
        <v>0</v>
      </c>
      <c r="G26" s="42">
        <v>0</v>
      </c>
      <c r="H26" s="48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9">
        <f t="shared" si="1"/>
        <v>1407593.57</v>
      </c>
      <c r="O26" s="42">
        <v>0</v>
      </c>
    </row>
    <row r="27" spans="1:15" ht="24.95" customHeight="1" x14ac:dyDescent="0.25">
      <c r="A27" s="30" t="s">
        <v>31</v>
      </c>
      <c r="B27" s="42">
        <v>39655.160000000003</v>
      </c>
      <c r="C27" s="42">
        <v>1637702.35</v>
      </c>
      <c r="D27" s="42">
        <v>85518.46</v>
      </c>
      <c r="E27" s="42">
        <v>0</v>
      </c>
      <c r="F27" s="42">
        <v>9842.7199999999993</v>
      </c>
      <c r="G27" s="42">
        <v>24095.759999999998</v>
      </c>
      <c r="H27" s="48">
        <v>0</v>
      </c>
      <c r="I27" s="42">
        <v>0</v>
      </c>
      <c r="J27" s="42">
        <v>166.67</v>
      </c>
      <c r="K27" s="42">
        <v>4580.5</v>
      </c>
      <c r="L27" s="42">
        <v>32422.15</v>
      </c>
      <c r="M27" s="42">
        <v>0</v>
      </c>
      <c r="N27" s="49">
        <f t="shared" si="1"/>
        <v>1833983.7699999998</v>
      </c>
      <c r="O27" s="42">
        <v>0</v>
      </c>
    </row>
    <row r="28" spans="1:15" ht="18" customHeight="1" x14ac:dyDescent="0.25">
      <c r="A28" s="30" t="s">
        <v>32</v>
      </c>
      <c r="B28" s="42">
        <v>18364</v>
      </c>
      <c r="C28" s="42">
        <v>19283015.32</v>
      </c>
      <c r="D28" s="42">
        <v>568317</v>
      </c>
      <c r="E28" s="42">
        <v>0</v>
      </c>
      <c r="F28" s="42">
        <v>1634610</v>
      </c>
      <c r="G28" s="42">
        <v>746192.71</v>
      </c>
      <c r="H28" s="48">
        <v>0</v>
      </c>
      <c r="I28" s="42">
        <v>0</v>
      </c>
      <c r="J28" s="42">
        <v>1295229.69</v>
      </c>
      <c r="K28" s="42">
        <v>0</v>
      </c>
      <c r="L28" s="42">
        <v>563363</v>
      </c>
      <c r="M28" s="42">
        <v>3120.57</v>
      </c>
      <c r="N28" s="49">
        <f t="shared" si="1"/>
        <v>24112212.290000003</v>
      </c>
      <c r="O28" s="42">
        <v>0</v>
      </c>
    </row>
    <row r="29" spans="1:15" ht="35.1" customHeight="1" x14ac:dyDescent="0.25">
      <c r="A29" s="30" t="s">
        <v>33</v>
      </c>
      <c r="B29" s="42">
        <v>0</v>
      </c>
      <c r="C29" s="42">
        <v>0</v>
      </c>
      <c r="D29" s="42">
        <v>348000</v>
      </c>
      <c r="E29" s="42">
        <v>0</v>
      </c>
      <c r="F29" s="42">
        <v>154054.63</v>
      </c>
      <c r="G29" s="42">
        <v>321731.12</v>
      </c>
      <c r="H29" s="48">
        <v>40209794</v>
      </c>
      <c r="I29" s="42">
        <v>0</v>
      </c>
      <c r="J29" s="42">
        <v>1222037</v>
      </c>
      <c r="K29" s="42">
        <v>0</v>
      </c>
      <c r="L29" s="42">
        <v>0</v>
      </c>
      <c r="M29" s="42">
        <v>0</v>
      </c>
      <c r="N29" s="49">
        <f t="shared" si="1"/>
        <v>42255616.75</v>
      </c>
      <c r="O29" s="42">
        <v>0</v>
      </c>
    </row>
    <row r="30" spans="1:15" s="14" customFormat="1" ht="24.95" customHeight="1" x14ac:dyDescent="0.25">
      <c r="A30" s="33" t="s">
        <v>34</v>
      </c>
      <c r="B30" s="43">
        <f t="shared" ref="B30:M30" si="3">B31+B32</f>
        <v>78500</v>
      </c>
      <c r="C30" s="43">
        <f t="shared" si="3"/>
        <v>190516.48000000001</v>
      </c>
      <c r="D30" s="43">
        <f t="shared" si="3"/>
        <v>3895.5</v>
      </c>
      <c r="E30" s="43">
        <f t="shared" si="3"/>
        <v>0</v>
      </c>
      <c r="F30" s="43">
        <f t="shared" si="3"/>
        <v>579116</v>
      </c>
      <c r="G30" s="43">
        <f t="shared" si="3"/>
        <v>2688362.93</v>
      </c>
      <c r="H30" s="43">
        <f t="shared" si="3"/>
        <v>0</v>
      </c>
      <c r="I30" s="43">
        <f t="shared" si="3"/>
        <v>0</v>
      </c>
      <c r="J30" s="43">
        <f t="shared" si="3"/>
        <v>621304.84</v>
      </c>
      <c r="K30" s="43">
        <f t="shared" si="3"/>
        <v>0</v>
      </c>
      <c r="L30" s="43">
        <f t="shared" si="3"/>
        <v>16475.8</v>
      </c>
      <c r="M30" s="43">
        <f t="shared" si="3"/>
        <v>0</v>
      </c>
      <c r="N30" s="50">
        <f t="shared" si="1"/>
        <v>4178171.55</v>
      </c>
      <c r="O30" s="43">
        <v>0</v>
      </c>
    </row>
    <row r="31" spans="1:15" ht="18" hidden="1" customHeight="1" x14ac:dyDescent="0.25">
      <c r="A31" s="34" t="s">
        <v>35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8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9">
        <f t="shared" si="1"/>
        <v>0</v>
      </c>
      <c r="O31" s="42">
        <v>0</v>
      </c>
    </row>
    <row r="32" spans="1:15" ht="18" customHeight="1" x14ac:dyDescent="0.25">
      <c r="A32" s="35" t="s">
        <v>36</v>
      </c>
      <c r="B32" s="42">
        <v>78500</v>
      </c>
      <c r="C32" s="42">
        <v>190516.48000000001</v>
      </c>
      <c r="D32" s="42">
        <v>3895.5</v>
      </c>
      <c r="E32" s="42">
        <v>0</v>
      </c>
      <c r="F32" s="42">
        <v>579116</v>
      </c>
      <c r="G32" s="42">
        <v>2688362.93</v>
      </c>
      <c r="H32" s="48">
        <v>0</v>
      </c>
      <c r="I32" s="42">
        <v>0</v>
      </c>
      <c r="J32" s="42">
        <v>621304.84</v>
      </c>
      <c r="K32" s="42">
        <v>0</v>
      </c>
      <c r="L32" s="42">
        <v>16475.8</v>
      </c>
      <c r="M32" s="42">
        <v>0</v>
      </c>
      <c r="N32" s="49">
        <f t="shared" si="1"/>
        <v>4178171.55</v>
      </c>
      <c r="O32" s="42">
        <v>0</v>
      </c>
    </row>
    <row r="33" spans="1:15" ht="18" hidden="1" customHeight="1" x14ac:dyDescent="0.25">
      <c r="A33" s="35" t="s">
        <v>37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8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9">
        <f t="shared" si="1"/>
        <v>0</v>
      </c>
      <c r="O33" s="42">
        <v>0</v>
      </c>
    </row>
  </sheetData>
  <mergeCells count="9">
    <mergeCell ref="A1:O1"/>
    <mergeCell ref="D4:I4"/>
    <mergeCell ref="N5:N7"/>
    <mergeCell ref="O5:O7"/>
    <mergeCell ref="A5:A7"/>
    <mergeCell ref="A2:O2"/>
    <mergeCell ref="A3:O3"/>
    <mergeCell ref="B5:M6"/>
    <mergeCell ref="A4:C4"/>
  </mergeCells>
  <pageMargins left="0.39370078740157483" right="0.39370078740157483" top="0.78740157480314965" bottom="0.39370078740157483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7" zoomScale="86" zoomScaleNormal="86" zoomScaleSheetLayoutView="75" workbookViewId="0">
      <selection activeCell="A37" sqref="A37"/>
    </sheetView>
  </sheetViews>
  <sheetFormatPr defaultColWidth="9.140625" defaultRowHeight="15" x14ac:dyDescent="0.25"/>
  <cols>
    <col min="1" max="1" width="46.7109375" style="14" customWidth="1"/>
    <col min="2" max="2" width="12.42578125" style="1" hidden="1" customWidth="1"/>
    <col min="3" max="4" width="15.7109375" style="1" customWidth="1"/>
    <col min="5" max="5" width="13.7109375" style="1" hidden="1" customWidth="1"/>
    <col min="6" max="6" width="15.7109375" style="1" customWidth="1"/>
    <col min="7" max="9" width="15.7109375" style="1" hidden="1" customWidth="1"/>
    <col min="10" max="10" width="15.7109375" style="1" customWidth="1"/>
    <col min="11" max="11" width="17.42578125" style="1" hidden="1" customWidth="1"/>
    <col min="12" max="12" width="17.5703125" style="1" hidden="1" customWidth="1"/>
    <col min="13" max="13" width="15.140625" style="1" hidden="1" customWidth="1"/>
    <col min="14" max="14" width="15.140625" style="1" customWidth="1"/>
    <col min="15" max="15" width="13.140625" style="1" customWidth="1"/>
    <col min="16" max="16384" width="9.140625" style="1"/>
  </cols>
  <sheetData>
    <row r="1" spans="1:15" ht="16.5" customHeight="1" x14ac:dyDescent="0.25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x14ac:dyDescent="0.25">
      <c r="A2" s="55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.75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6" t="s">
        <v>43</v>
      </c>
    </row>
    <row r="5" spans="1:15" ht="15.75" customHeight="1" x14ac:dyDescent="0.25">
      <c r="A5" s="74" t="s">
        <v>0</v>
      </c>
      <c r="B5" s="77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71" t="s">
        <v>48</v>
      </c>
      <c r="O5" s="71" t="s">
        <v>46</v>
      </c>
    </row>
    <row r="6" spans="1:15" ht="15.75" customHeight="1" x14ac:dyDescent="0.25">
      <c r="A6" s="75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72"/>
      <c r="O6" s="72"/>
    </row>
    <row r="7" spans="1:15" ht="189.75" customHeight="1" x14ac:dyDescent="0.25">
      <c r="A7" s="76"/>
      <c r="B7" s="37" t="s">
        <v>2</v>
      </c>
      <c r="C7" s="37" t="s">
        <v>3</v>
      </c>
      <c r="D7" s="37" t="s">
        <v>4</v>
      </c>
      <c r="E7" s="37" t="s">
        <v>5</v>
      </c>
      <c r="F7" s="38" t="s">
        <v>8</v>
      </c>
      <c r="G7" s="39" t="s">
        <v>6</v>
      </c>
      <c r="H7" s="39" t="s">
        <v>7</v>
      </c>
      <c r="I7" s="38" t="s">
        <v>38</v>
      </c>
      <c r="J7" s="38" t="s">
        <v>39</v>
      </c>
      <c r="K7" s="37" t="s">
        <v>10</v>
      </c>
      <c r="L7" s="37" t="s">
        <v>9</v>
      </c>
      <c r="M7" s="40" t="s">
        <v>11</v>
      </c>
      <c r="N7" s="73"/>
      <c r="O7" s="73"/>
    </row>
    <row r="8" spans="1:15" ht="19.5" customHeight="1" x14ac:dyDescent="0.25">
      <c r="A8" s="15" t="s">
        <v>12</v>
      </c>
      <c r="B8" s="41">
        <f t="shared" ref="B8:M8" si="0">B9+B10+B11+B12+B13+B14+B19+B20+B22+B21+B23+B24+B25+B26+B27+B28+B29+B30+B33</f>
        <v>0</v>
      </c>
      <c r="C8" s="41">
        <f t="shared" si="0"/>
        <v>1650790.2300000002</v>
      </c>
      <c r="D8" s="41">
        <f t="shared" si="0"/>
        <v>7009024.2000000002</v>
      </c>
      <c r="E8" s="41">
        <f t="shared" si="0"/>
        <v>0</v>
      </c>
      <c r="F8" s="41">
        <f t="shared" si="0"/>
        <v>687766.51000000013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711745.07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>SUM(B8:M8)</f>
        <v>10059326.01</v>
      </c>
      <c r="O8" s="41">
        <v>0</v>
      </c>
    </row>
    <row r="9" spans="1:15" ht="15.75" hidden="1" x14ac:dyDescent="0.25">
      <c r="A9" s="6" t="s">
        <v>13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f>SUM(B9:M9)</f>
        <v>0</v>
      </c>
      <c r="O9" s="42">
        <v>0</v>
      </c>
    </row>
    <row r="10" spans="1:15" ht="30" customHeight="1" x14ac:dyDescent="0.25">
      <c r="A10" s="9" t="s">
        <v>14</v>
      </c>
      <c r="B10" s="42">
        <v>0</v>
      </c>
      <c r="C10" s="42">
        <v>0</v>
      </c>
      <c r="D10" s="42">
        <v>11200</v>
      </c>
      <c r="E10" s="42">
        <v>0</v>
      </c>
      <c r="F10" s="42">
        <v>15400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f t="shared" ref="N10:N33" si="1">SUM(B10:M10)</f>
        <v>26600</v>
      </c>
      <c r="O10" s="42">
        <v>0</v>
      </c>
    </row>
    <row r="11" spans="1:15" ht="20.100000000000001" customHeight="1" x14ac:dyDescent="0.25">
      <c r="A11" s="9" t="s">
        <v>15</v>
      </c>
      <c r="B11" s="42">
        <v>0</v>
      </c>
      <c r="C11" s="42">
        <v>3003.95</v>
      </c>
      <c r="D11" s="42">
        <v>0</v>
      </c>
      <c r="E11" s="42">
        <v>0</v>
      </c>
      <c r="F11" s="42">
        <v>0.14000000000000001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f t="shared" si="1"/>
        <v>3004.0899999999997</v>
      </c>
      <c r="O11" s="42">
        <v>0</v>
      </c>
    </row>
    <row r="12" spans="1:15" ht="20.100000000000001" customHeight="1" x14ac:dyDescent="0.25">
      <c r="A12" s="9" t="s">
        <v>16</v>
      </c>
      <c r="B12" s="42">
        <v>0</v>
      </c>
      <c r="C12" s="42">
        <v>8915.5300000000007</v>
      </c>
      <c r="D12" s="42">
        <v>8382.94</v>
      </c>
      <c r="E12" s="42">
        <v>0</v>
      </c>
      <c r="F12" s="42">
        <v>4846.3599999999997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f t="shared" si="1"/>
        <v>22144.83</v>
      </c>
      <c r="O12" s="42">
        <v>0</v>
      </c>
    </row>
    <row r="13" spans="1:15" ht="20.100000000000001" customHeight="1" x14ac:dyDescent="0.25">
      <c r="A13" s="9" t="s">
        <v>17</v>
      </c>
      <c r="B13" s="42">
        <v>0</v>
      </c>
      <c r="C13" s="42">
        <v>0</v>
      </c>
      <c r="D13" s="42">
        <v>9441.2999999999993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f t="shared" si="1"/>
        <v>9441.2999999999993</v>
      </c>
      <c r="O13" s="42">
        <v>0</v>
      </c>
    </row>
    <row r="14" spans="1:15" s="14" customFormat="1" ht="20.100000000000001" customHeight="1" x14ac:dyDescent="0.25">
      <c r="A14" s="9" t="s">
        <v>18</v>
      </c>
      <c r="B14" s="43">
        <f t="shared" ref="B14:M14" si="2">B15+B16+B17+B18</f>
        <v>0</v>
      </c>
      <c r="C14" s="43">
        <f t="shared" si="2"/>
        <v>52193.389999999992</v>
      </c>
      <c r="D14" s="43">
        <f t="shared" si="2"/>
        <v>407730.9</v>
      </c>
      <c r="E14" s="43">
        <f t="shared" si="2"/>
        <v>0</v>
      </c>
      <c r="F14" s="43">
        <f t="shared" si="2"/>
        <v>0</v>
      </c>
      <c r="G14" s="43">
        <f t="shared" si="2"/>
        <v>0</v>
      </c>
      <c r="H14" s="43">
        <f t="shared" si="2"/>
        <v>0</v>
      </c>
      <c r="I14" s="43">
        <f t="shared" si="2"/>
        <v>0</v>
      </c>
      <c r="J14" s="43">
        <f t="shared" si="2"/>
        <v>4416.75</v>
      </c>
      <c r="K14" s="43">
        <f t="shared" si="2"/>
        <v>0</v>
      </c>
      <c r="L14" s="43">
        <f t="shared" si="2"/>
        <v>0</v>
      </c>
      <c r="M14" s="43">
        <f t="shared" si="2"/>
        <v>0</v>
      </c>
      <c r="N14" s="43">
        <f t="shared" si="1"/>
        <v>464341.04000000004</v>
      </c>
      <c r="O14" s="43">
        <v>0</v>
      </c>
    </row>
    <row r="15" spans="1:15" ht="15.75" x14ac:dyDescent="0.25">
      <c r="A15" s="9" t="s">
        <v>19</v>
      </c>
      <c r="B15" s="42">
        <v>0</v>
      </c>
      <c r="C15" s="42">
        <v>8423.52</v>
      </c>
      <c r="D15" s="42">
        <v>43009.5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f t="shared" si="1"/>
        <v>51433.020000000004</v>
      </c>
      <c r="O15" s="42">
        <v>0</v>
      </c>
    </row>
    <row r="16" spans="1:15" ht="15.75" x14ac:dyDescent="0.25">
      <c r="A16" s="9" t="s">
        <v>20</v>
      </c>
      <c r="B16" s="42">
        <v>0</v>
      </c>
      <c r="C16" s="42">
        <v>41048.129999999997</v>
      </c>
      <c r="D16" s="42">
        <v>313079.65999999997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4416.75</v>
      </c>
      <c r="K16" s="42">
        <v>0</v>
      </c>
      <c r="L16" s="42">
        <v>0</v>
      </c>
      <c r="M16" s="42">
        <v>0</v>
      </c>
      <c r="N16" s="42">
        <f t="shared" si="1"/>
        <v>358544.54</v>
      </c>
      <c r="O16" s="42">
        <v>0</v>
      </c>
    </row>
    <row r="17" spans="1:15" ht="15.75" x14ac:dyDescent="0.25">
      <c r="A17" s="9" t="s">
        <v>21</v>
      </c>
      <c r="B17" s="42">
        <v>0</v>
      </c>
      <c r="C17" s="42">
        <v>404.71</v>
      </c>
      <c r="D17" s="42">
        <v>47133.4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f t="shared" si="1"/>
        <v>47538.11</v>
      </c>
      <c r="O17" s="42">
        <v>0</v>
      </c>
    </row>
    <row r="18" spans="1:15" ht="15.75" x14ac:dyDescent="0.25">
      <c r="A18" s="11" t="s">
        <v>22</v>
      </c>
      <c r="B18" s="42">
        <v>0</v>
      </c>
      <c r="C18" s="42">
        <v>2317.0300000000002</v>
      </c>
      <c r="D18" s="42">
        <v>4508.34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f t="shared" si="1"/>
        <v>6825.3700000000008</v>
      </c>
      <c r="O18" s="42">
        <v>0</v>
      </c>
    </row>
    <row r="19" spans="1:15" ht="30" customHeight="1" x14ac:dyDescent="0.25">
      <c r="A19" s="10" t="s">
        <v>23</v>
      </c>
      <c r="B19" s="42">
        <v>0</v>
      </c>
      <c r="C19" s="42">
        <v>63000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f t="shared" si="1"/>
        <v>63000</v>
      </c>
      <c r="O19" s="42">
        <v>0</v>
      </c>
    </row>
    <row r="20" spans="1:15" ht="20.100000000000001" customHeight="1" x14ac:dyDescent="0.25">
      <c r="A20" s="9" t="s">
        <v>24</v>
      </c>
      <c r="B20" s="42">
        <v>0</v>
      </c>
      <c r="C20" s="42">
        <v>117480.95</v>
      </c>
      <c r="D20" s="42">
        <v>506163.37</v>
      </c>
      <c r="E20" s="42">
        <v>0</v>
      </c>
      <c r="F20" s="42">
        <v>254947.67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f t="shared" si="1"/>
        <v>878591.99</v>
      </c>
      <c r="O20" s="42">
        <v>0</v>
      </c>
    </row>
    <row r="21" spans="1:15" ht="20.100000000000001" customHeight="1" x14ac:dyDescent="0.25">
      <c r="A21" s="10" t="s">
        <v>25</v>
      </c>
      <c r="B21" s="42">
        <v>0</v>
      </c>
      <c r="C21" s="42">
        <v>1364523.8</v>
      </c>
      <c r="D21" s="42">
        <v>5626371.8499999996</v>
      </c>
      <c r="E21" s="42">
        <v>0</v>
      </c>
      <c r="F21" s="42">
        <v>265857.69</v>
      </c>
      <c r="G21" s="42">
        <v>0</v>
      </c>
      <c r="H21" s="42">
        <v>0</v>
      </c>
      <c r="I21" s="42">
        <v>0</v>
      </c>
      <c r="J21" s="42">
        <v>707328.32</v>
      </c>
      <c r="K21" s="42">
        <v>0</v>
      </c>
      <c r="L21" s="42">
        <v>0</v>
      </c>
      <c r="M21" s="42">
        <v>0</v>
      </c>
      <c r="N21" s="42">
        <f t="shared" si="1"/>
        <v>7964081.6600000001</v>
      </c>
      <c r="O21" s="42">
        <v>0</v>
      </c>
    </row>
    <row r="22" spans="1:15" ht="30" hidden="1" customHeight="1" x14ac:dyDescent="0.25">
      <c r="A22" s="9" t="s">
        <v>26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f t="shared" si="1"/>
        <v>0</v>
      </c>
      <c r="O22" s="42">
        <v>0</v>
      </c>
    </row>
    <row r="23" spans="1:15" ht="31.5" hidden="1" customHeight="1" x14ac:dyDescent="0.25">
      <c r="A23" s="10" t="s">
        <v>27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f t="shared" si="1"/>
        <v>0</v>
      </c>
      <c r="O23" s="42">
        <v>0</v>
      </c>
    </row>
    <row r="24" spans="1:15" ht="33.75" hidden="1" customHeight="1" x14ac:dyDescent="0.25">
      <c r="A24" s="9" t="s">
        <v>28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f t="shared" si="1"/>
        <v>0</v>
      </c>
      <c r="O24" s="42">
        <v>0</v>
      </c>
    </row>
    <row r="25" spans="1:15" ht="47.25" hidden="1" x14ac:dyDescent="0.25">
      <c r="A25" s="10" t="s">
        <v>29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f t="shared" si="1"/>
        <v>0</v>
      </c>
      <c r="O25" s="42">
        <v>0</v>
      </c>
    </row>
    <row r="26" spans="1:15" ht="47.25" hidden="1" x14ac:dyDescent="0.25">
      <c r="A26" s="9" t="s">
        <v>30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f t="shared" si="1"/>
        <v>0</v>
      </c>
      <c r="O26" s="42">
        <v>0</v>
      </c>
    </row>
    <row r="27" spans="1:15" ht="30" customHeight="1" x14ac:dyDescent="0.25">
      <c r="A27" s="9" t="s">
        <v>31</v>
      </c>
      <c r="B27" s="42">
        <v>0</v>
      </c>
      <c r="C27" s="42">
        <v>0</v>
      </c>
      <c r="D27" s="42">
        <v>0</v>
      </c>
      <c r="E27" s="42">
        <v>0</v>
      </c>
      <c r="F27" s="42">
        <v>16077.6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f t="shared" si="1"/>
        <v>16077.6</v>
      </c>
      <c r="O27" s="42">
        <v>0</v>
      </c>
    </row>
    <row r="28" spans="1:15" ht="20.100000000000001" customHeight="1" x14ac:dyDescent="0.25">
      <c r="A28" s="9" t="s">
        <v>32</v>
      </c>
      <c r="B28" s="42">
        <v>0</v>
      </c>
      <c r="C28" s="42">
        <v>9695.2800000000007</v>
      </c>
      <c r="D28" s="42">
        <v>31724.400000000001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f t="shared" si="1"/>
        <v>41419.68</v>
      </c>
      <c r="O28" s="42">
        <v>0</v>
      </c>
    </row>
    <row r="29" spans="1:15" ht="30" customHeight="1" x14ac:dyDescent="0.25">
      <c r="A29" s="9" t="s">
        <v>33</v>
      </c>
      <c r="B29" s="42">
        <v>0</v>
      </c>
      <c r="C29" s="42">
        <v>13018</v>
      </c>
      <c r="D29" s="42">
        <v>148345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f t="shared" si="1"/>
        <v>161363</v>
      </c>
      <c r="O29" s="42">
        <v>0</v>
      </c>
    </row>
    <row r="30" spans="1:15" s="14" customFormat="1" ht="30" customHeight="1" x14ac:dyDescent="0.25">
      <c r="A30" s="23" t="s">
        <v>34</v>
      </c>
      <c r="B30" s="43">
        <f t="shared" ref="B30:M30" si="3">B31+B32</f>
        <v>0</v>
      </c>
      <c r="C30" s="43">
        <f t="shared" si="3"/>
        <v>18959.330000000002</v>
      </c>
      <c r="D30" s="43">
        <f t="shared" si="3"/>
        <v>259664.44</v>
      </c>
      <c r="E30" s="43">
        <f t="shared" si="3"/>
        <v>0</v>
      </c>
      <c r="F30" s="43">
        <f t="shared" si="3"/>
        <v>130637.05</v>
      </c>
      <c r="G30" s="43">
        <f t="shared" si="3"/>
        <v>0</v>
      </c>
      <c r="H30" s="43">
        <f t="shared" si="3"/>
        <v>0</v>
      </c>
      <c r="I30" s="43">
        <f t="shared" si="3"/>
        <v>0</v>
      </c>
      <c r="J30" s="43">
        <f t="shared" si="3"/>
        <v>0</v>
      </c>
      <c r="K30" s="43">
        <f t="shared" si="3"/>
        <v>0</v>
      </c>
      <c r="L30" s="43">
        <f t="shared" si="3"/>
        <v>0</v>
      </c>
      <c r="M30" s="43">
        <f t="shared" si="3"/>
        <v>0</v>
      </c>
      <c r="N30" s="43">
        <f t="shared" si="1"/>
        <v>409260.82</v>
      </c>
      <c r="O30" s="43">
        <v>0</v>
      </c>
    </row>
    <row r="31" spans="1:15" ht="15.75" hidden="1" x14ac:dyDescent="0.25">
      <c r="A31" s="3" t="s">
        <v>35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f t="shared" si="1"/>
        <v>0</v>
      </c>
      <c r="O31" s="42">
        <v>0</v>
      </c>
    </row>
    <row r="32" spans="1:15" ht="15.75" x14ac:dyDescent="0.25">
      <c r="A32" s="13" t="s">
        <v>36</v>
      </c>
      <c r="B32" s="42">
        <v>0</v>
      </c>
      <c r="C32" s="42">
        <v>18959.330000000002</v>
      </c>
      <c r="D32" s="42">
        <v>259664.44</v>
      </c>
      <c r="E32" s="42">
        <v>0</v>
      </c>
      <c r="F32" s="42">
        <v>130637.05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f t="shared" si="1"/>
        <v>409260.82</v>
      </c>
      <c r="O32" s="42">
        <v>0</v>
      </c>
    </row>
    <row r="33" spans="1:15" ht="31.5" hidden="1" x14ac:dyDescent="0.25">
      <c r="A33" s="13" t="s">
        <v>37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f t="shared" si="1"/>
        <v>0</v>
      </c>
      <c r="O33" s="42">
        <v>0</v>
      </c>
    </row>
    <row r="34" spans="1:15" x14ac:dyDescent="0.25">
      <c r="A34" s="1"/>
    </row>
    <row r="35" spans="1:15" x14ac:dyDescent="0.25">
      <c r="A35" s="1"/>
    </row>
    <row r="36" spans="1:15" x14ac:dyDescent="0.25">
      <c r="A36" s="1"/>
    </row>
    <row r="37" spans="1:15" x14ac:dyDescent="0.25">
      <c r="A37" s="1"/>
    </row>
    <row r="38" spans="1:15" x14ac:dyDescent="0.25">
      <c r="A38" s="1"/>
    </row>
    <row r="39" spans="1:15" x14ac:dyDescent="0.25">
      <c r="A39" s="1"/>
    </row>
    <row r="40" spans="1:15" x14ac:dyDescent="0.25">
      <c r="A40" s="1"/>
    </row>
    <row r="41" spans="1:15" x14ac:dyDescent="0.25">
      <c r="A41" s="1"/>
    </row>
    <row r="42" spans="1:15" x14ac:dyDescent="0.25">
      <c r="A42" s="1"/>
    </row>
    <row r="43" spans="1:15" x14ac:dyDescent="0.25">
      <c r="A43" s="1"/>
    </row>
    <row r="44" spans="1:15" x14ac:dyDescent="0.25">
      <c r="A44" s="1"/>
    </row>
    <row r="45" spans="1:15" x14ac:dyDescent="0.25">
      <c r="A45" s="1"/>
    </row>
    <row r="46" spans="1:15" x14ac:dyDescent="0.25">
      <c r="A46" s="1"/>
    </row>
  </sheetData>
  <mergeCells count="6">
    <mergeCell ref="O5:O7"/>
    <mergeCell ref="A2:O2"/>
    <mergeCell ref="B5:M6"/>
    <mergeCell ref="A1:O1"/>
    <mergeCell ref="A5:A7"/>
    <mergeCell ref="N5:N7"/>
  </mergeCells>
  <pageMargins left="0.39370078740157483" right="0.39370078740157483" top="0.78740157480314965" bottom="0.39370078740157483" header="0.31496062992125984" footer="0.31496062992125984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95" zoomScaleNormal="95" zoomScaleSheetLayoutView="75" workbookViewId="0">
      <selection activeCell="A18" sqref="A18"/>
    </sheetView>
  </sheetViews>
  <sheetFormatPr defaultColWidth="9.140625" defaultRowHeight="15" x14ac:dyDescent="0.25"/>
  <cols>
    <col min="1" max="1" width="46.7109375" style="14" customWidth="1"/>
    <col min="2" max="2" width="14.42578125" style="1" hidden="1" customWidth="1"/>
    <col min="3" max="4" width="15" style="1" customWidth="1"/>
    <col min="5" max="5" width="14.42578125" style="1" hidden="1" customWidth="1"/>
    <col min="6" max="6" width="16" style="1" customWidth="1"/>
    <col min="7" max="7" width="10" style="1" hidden="1" customWidth="1"/>
    <col min="8" max="9" width="15.7109375" style="1" hidden="1" customWidth="1"/>
    <col min="10" max="10" width="16.28515625" style="1" customWidth="1"/>
    <col min="11" max="11" width="17.5703125" style="1" hidden="1" customWidth="1"/>
    <col min="12" max="12" width="17.140625" style="1" hidden="1" customWidth="1"/>
    <col min="13" max="13" width="10" style="1" hidden="1" customWidth="1"/>
    <col min="14" max="14" width="17.42578125" style="1" customWidth="1"/>
    <col min="15" max="15" width="13.42578125" style="1" customWidth="1"/>
    <col min="16" max="16384" width="9.140625" style="1"/>
  </cols>
  <sheetData>
    <row r="1" spans="1:15" ht="27" customHeight="1" x14ac:dyDescent="0.25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x14ac:dyDescent="0.25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5.75" x14ac:dyDescent="0.25">
      <c r="A4" s="87"/>
      <c r="B4" s="87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6" t="s">
        <v>43</v>
      </c>
    </row>
    <row r="5" spans="1:15" ht="15.75" customHeight="1" x14ac:dyDescent="0.25">
      <c r="A5" s="74" t="s">
        <v>0</v>
      </c>
      <c r="B5" s="77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71" t="s">
        <v>44</v>
      </c>
      <c r="O5" s="71" t="s">
        <v>46</v>
      </c>
    </row>
    <row r="6" spans="1:15" ht="15.75" customHeight="1" x14ac:dyDescent="0.25">
      <c r="A6" s="75"/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72"/>
      <c r="O6" s="72"/>
    </row>
    <row r="7" spans="1:15" ht="72" customHeight="1" x14ac:dyDescent="0.25">
      <c r="A7" s="76"/>
      <c r="B7" s="37" t="s">
        <v>2</v>
      </c>
      <c r="C7" s="37" t="s">
        <v>3</v>
      </c>
      <c r="D7" s="37" t="s">
        <v>4</v>
      </c>
      <c r="E7" s="37" t="s">
        <v>5</v>
      </c>
      <c r="F7" s="38" t="s">
        <v>8</v>
      </c>
      <c r="G7" s="39" t="s">
        <v>6</v>
      </c>
      <c r="H7" s="39" t="s">
        <v>7</v>
      </c>
      <c r="I7" s="39" t="s">
        <v>38</v>
      </c>
      <c r="J7" s="38" t="s">
        <v>39</v>
      </c>
      <c r="K7" s="37" t="s">
        <v>10</v>
      </c>
      <c r="L7" s="37" t="s">
        <v>9</v>
      </c>
      <c r="M7" s="40" t="s">
        <v>11</v>
      </c>
      <c r="N7" s="73"/>
      <c r="O7" s="73"/>
    </row>
    <row r="8" spans="1:15" s="16" customFormat="1" x14ac:dyDescent="0.25">
      <c r="A8" s="26" t="s">
        <v>12</v>
      </c>
      <c r="B8" s="27">
        <f t="shared" ref="B8:M8" si="0">B9+B10+B11+B12+B13+B14+B19+B20+B21+B22+B23+B24+B25+B26+B27+B28+B29+B33+B30</f>
        <v>0</v>
      </c>
      <c r="C8" s="41">
        <f t="shared" si="0"/>
        <v>68711205.530000001</v>
      </c>
      <c r="D8" s="41">
        <f t="shared" si="0"/>
        <v>15908862.069999998</v>
      </c>
      <c r="E8" s="41">
        <f t="shared" si="0"/>
        <v>0</v>
      </c>
      <c r="F8" s="41">
        <f t="shared" si="0"/>
        <v>13469063.030000001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8023510.1200000001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>SUM(B8:M8)</f>
        <v>106112640.75</v>
      </c>
      <c r="O8" s="41">
        <v>0</v>
      </c>
    </row>
    <row r="9" spans="1:15" ht="18" customHeight="1" x14ac:dyDescent="0.25">
      <c r="A9" s="28" t="s">
        <v>13</v>
      </c>
      <c r="B9" s="29">
        <v>0</v>
      </c>
      <c r="C9" s="42">
        <v>17609229.02</v>
      </c>
      <c r="D9" s="42">
        <v>3039164.02</v>
      </c>
      <c r="E9" s="42">
        <v>0</v>
      </c>
      <c r="F9" s="42">
        <v>4994758.09</v>
      </c>
      <c r="G9" s="42">
        <v>0</v>
      </c>
      <c r="H9" s="42">
        <v>0</v>
      </c>
      <c r="I9" s="42">
        <v>0</v>
      </c>
      <c r="J9" s="42">
        <v>1572495.79</v>
      </c>
      <c r="K9" s="42">
        <v>0</v>
      </c>
      <c r="L9" s="42">
        <v>0</v>
      </c>
      <c r="M9" s="42">
        <v>0</v>
      </c>
      <c r="N9" s="42">
        <f>SUM(B9:M9)</f>
        <v>27215646.919999998</v>
      </c>
      <c r="O9" s="42">
        <v>0</v>
      </c>
    </row>
    <row r="10" spans="1:15" ht="24.95" customHeight="1" x14ac:dyDescent="0.25">
      <c r="A10" s="30" t="s">
        <v>14</v>
      </c>
      <c r="B10" s="29">
        <v>0</v>
      </c>
      <c r="C10" s="42">
        <v>0</v>
      </c>
      <c r="D10" s="42">
        <v>62.5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f t="shared" ref="N10:N33" si="1">SUM(B10:M10)</f>
        <v>62.5</v>
      </c>
      <c r="O10" s="42">
        <v>0</v>
      </c>
    </row>
    <row r="11" spans="1:15" s="14" customFormat="1" ht="18" customHeight="1" x14ac:dyDescent="0.25">
      <c r="A11" s="30" t="s">
        <v>15</v>
      </c>
      <c r="B11" s="31">
        <v>0</v>
      </c>
      <c r="C11" s="43">
        <v>4655778.0599999996</v>
      </c>
      <c r="D11" s="43">
        <v>1629715.52</v>
      </c>
      <c r="E11" s="43">
        <v>0</v>
      </c>
      <c r="F11" s="43">
        <v>1134450.04</v>
      </c>
      <c r="G11" s="43">
        <v>0</v>
      </c>
      <c r="H11" s="43">
        <v>0</v>
      </c>
      <c r="I11" s="43">
        <v>0</v>
      </c>
      <c r="J11" s="43">
        <v>534980.09</v>
      </c>
      <c r="K11" s="43">
        <v>0</v>
      </c>
      <c r="L11" s="43">
        <v>0</v>
      </c>
      <c r="M11" s="43">
        <v>0</v>
      </c>
      <c r="N11" s="43">
        <f t="shared" si="1"/>
        <v>7954923.71</v>
      </c>
      <c r="O11" s="43">
        <v>0</v>
      </c>
    </row>
    <row r="12" spans="1:15" s="14" customFormat="1" ht="18" customHeight="1" x14ac:dyDescent="0.25">
      <c r="A12" s="30" t="s">
        <v>16</v>
      </c>
      <c r="B12" s="31">
        <v>0</v>
      </c>
      <c r="C12" s="43">
        <v>44290.12</v>
      </c>
      <c r="D12" s="43">
        <v>65559.45</v>
      </c>
      <c r="E12" s="43">
        <v>0</v>
      </c>
      <c r="F12" s="43">
        <v>78876.929999999993</v>
      </c>
      <c r="G12" s="43">
        <v>0</v>
      </c>
      <c r="H12" s="43">
        <v>0</v>
      </c>
      <c r="I12" s="43">
        <v>0</v>
      </c>
      <c r="J12" s="43">
        <v>54636.95</v>
      </c>
      <c r="K12" s="43">
        <v>0</v>
      </c>
      <c r="L12" s="43">
        <v>0</v>
      </c>
      <c r="M12" s="43">
        <v>0</v>
      </c>
      <c r="N12" s="43">
        <f t="shared" si="1"/>
        <v>243363.45</v>
      </c>
      <c r="O12" s="43">
        <v>0</v>
      </c>
    </row>
    <row r="13" spans="1:15" s="14" customFormat="1" ht="18" customHeight="1" x14ac:dyDescent="0.25">
      <c r="A13" s="30" t="s">
        <v>17</v>
      </c>
      <c r="B13" s="31">
        <v>0</v>
      </c>
      <c r="C13" s="43">
        <v>23200</v>
      </c>
      <c r="D13" s="43">
        <v>423684.72</v>
      </c>
      <c r="E13" s="43">
        <v>0</v>
      </c>
      <c r="F13" s="43">
        <v>45460</v>
      </c>
      <c r="G13" s="43">
        <v>0</v>
      </c>
      <c r="H13" s="43">
        <v>0</v>
      </c>
      <c r="I13" s="43">
        <v>0</v>
      </c>
      <c r="J13" s="43">
        <v>17168.32</v>
      </c>
      <c r="K13" s="43">
        <v>0</v>
      </c>
      <c r="L13" s="43">
        <v>0</v>
      </c>
      <c r="M13" s="43">
        <v>0</v>
      </c>
      <c r="N13" s="43">
        <f t="shared" si="1"/>
        <v>509513.04</v>
      </c>
      <c r="O13" s="43">
        <v>0</v>
      </c>
    </row>
    <row r="14" spans="1:15" s="14" customFormat="1" ht="18" customHeight="1" x14ac:dyDescent="0.25">
      <c r="A14" s="30" t="s">
        <v>18</v>
      </c>
      <c r="B14" s="31">
        <f t="shared" ref="B14:M14" si="2">SUM(B15:B18)</f>
        <v>0</v>
      </c>
      <c r="C14" s="43">
        <f t="shared" si="2"/>
        <v>137559.57</v>
      </c>
      <c r="D14" s="43">
        <f t="shared" si="2"/>
        <v>162849.43</v>
      </c>
      <c r="E14" s="43">
        <f t="shared" si="2"/>
        <v>0</v>
      </c>
      <c r="F14" s="43">
        <f t="shared" si="2"/>
        <v>1692819.2999999998</v>
      </c>
      <c r="G14" s="43">
        <f t="shared" si="2"/>
        <v>0</v>
      </c>
      <c r="H14" s="43">
        <f t="shared" si="2"/>
        <v>0</v>
      </c>
      <c r="I14" s="43">
        <f t="shared" si="2"/>
        <v>0</v>
      </c>
      <c r="J14" s="43">
        <f t="shared" si="2"/>
        <v>7642.96</v>
      </c>
      <c r="K14" s="43">
        <f t="shared" si="2"/>
        <v>0</v>
      </c>
      <c r="L14" s="43">
        <f t="shared" si="2"/>
        <v>0</v>
      </c>
      <c r="M14" s="43">
        <f t="shared" si="2"/>
        <v>0</v>
      </c>
      <c r="N14" s="43">
        <f t="shared" si="1"/>
        <v>2000871.2599999998</v>
      </c>
      <c r="O14" s="43">
        <v>0</v>
      </c>
    </row>
    <row r="15" spans="1:15" s="14" customFormat="1" ht="15" customHeight="1" x14ac:dyDescent="0.25">
      <c r="A15" s="30" t="s">
        <v>19</v>
      </c>
      <c r="B15" s="31">
        <v>0</v>
      </c>
      <c r="C15" s="43">
        <v>5891.17</v>
      </c>
      <c r="D15" s="43">
        <v>0</v>
      </c>
      <c r="E15" s="43">
        <v>0</v>
      </c>
      <c r="F15" s="43">
        <v>216271.9</v>
      </c>
      <c r="G15" s="43">
        <v>0</v>
      </c>
      <c r="H15" s="43">
        <v>0</v>
      </c>
      <c r="I15" s="43">
        <v>0</v>
      </c>
      <c r="J15" s="43">
        <v>658</v>
      </c>
      <c r="K15" s="43">
        <v>0</v>
      </c>
      <c r="L15" s="43">
        <v>0</v>
      </c>
      <c r="M15" s="43">
        <v>0</v>
      </c>
      <c r="N15" s="43">
        <f t="shared" si="1"/>
        <v>222821.07</v>
      </c>
      <c r="O15" s="43">
        <v>0</v>
      </c>
    </row>
    <row r="16" spans="1:15" s="14" customFormat="1" ht="15" customHeight="1" x14ac:dyDescent="0.25">
      <c r="A16" s="30" t="s">
        <v>20</v>
      </c>
      <c r="B16" s="31">
        <v>0</v>
      </c>
      <c r="C16" s="43">
        <v>84701.66</v>
      </c>
      <c r="D16" s="43">
        <v>14274.2</v>
      </c>
      <c r="E16" s="43">
        <v>0</v>
      </c>
      <c r="F16" s="43">
        <v>1160407.24</v>
      </c>
      <c r="G16" s="43">
        <v>0</v>
      </c>
      <c r="H16" s="43">
        <v>0</v>
      </c>
      <c r="I16" s="43">
        <v>0</v>
      </c>
      <c r="J16" s="43">
        <v>5043.72</v>
      </c>
      <c r="K16" s="43">
        <v>0</v>
      </c>
      <c r="L16" s="43">
        <v>0</v>
      </c>
      <c r="M16" s="43">
        <v>0</v>
      </c>
      <c r="N16" s="43">
        <f t="shared" si="1"/>
        <v>1264426.82</v>
      </c>
      <c r="O16" s="43">
        <v>0</v>
      </c>
    </row>
    <row r="17" spans="1:15" s="14" customFormat="1" ht="15" customHeight="1" x14ac:dyDescent="0.25">
      <c r="A17" s="30" t="s">
        <v>21</v>
      </c>
      <c r="B17" s="31">
        <v>0</v>
      </c>
      <c r="C17" s="43">
        <v>29837.599999999999</v>
      </c>
      <c r="D17" s="43">
        <v>33097.79</v>
      </c>
      <c r="E17" s="43">
        <v>0</v>
      </c>
      <c r="F17" s="43">
        <v>203948.42</v>
      </c>
      <c r="G17" s="43">
        <v>0</v>
      </c>
      <c r="H17" s="43">
        <v>0</v>
      </c>
      <c r="I17" s="43">
        <v>0</v>
      </c>
      <c r="J17" s="43">
        <v>1286.6099999999999</v>
      </c>
      <c r="K17" s="43">
        <v>0</v>
      </c>
      <c r="L17" s="43">
        <v>0</v>
      </c>
      <c r="M17" s="43">
        <v>0</v>
      </c>
      <c r="N17" s="43">
        <f t="shared" si="1"/>
        <v>268170.42</v>
      </c>
      <c r="O17" s="43">
        <v>0</v>
      </c>
    </row>
    <row r="18" spans="1:15" s="14" customFormat="1" ht="15" customHeight="1" x14ac:dyDescent="0.25">
      <c r="A18" s="32" t="s">
        <v>22</v>
      </c>
      <c r="B18" s="31">
        <v>0</v>
      </c>
      <c r="C18" s="43">
        <v>17129.14</v>
      </c>
      <c r="D18" s="43">
        <v>115477.44</v>
      </c>
      <c r="E18" s="43">
        <v>0</v>
      </c>
      <c r="F18" s="43">
        <v>112191.74</v>
      </c>
      <c r="G18" s="43">
        <v>0</v>
      </c>
      <c r="H18" s="43">
        <v>0</v>
      </c>
      <c r="I18" s="43">
        <v>0</v>
      </c>
      <c r="J18" s="43">
        <v>654.63</v>
      </c>
      <c r="K18" s="43">
        <v>0</v>
      </c>
      <c r="L18" s="43">
        <v>0</v>
      </c>
      <c r="M18" s="43">
        <v>0</v>
      </c>
      <c r="N18" s="43">
        <f t="shared" si="1"/>
        <v>245452.95</v>
      </c>
      <c r="O18" s="43">
        <v>0</v>
      </c>
    </row>
    <row r="19" spans="1:15" s="14" customFormat="1" ht="24" customHeight="1" x14ac:dyDescent="0.25">
      <c r="A19" s="30" t="s">
        <v>23</v>
      </c>
      <c r="B19" s="31">
        <v>0</v>
      </c>
      <c r="C19" s="43">
        <v>0</v>
      </c>
      <c r="D19" s="43">
        <v>28167</v>
      </c>
      <c r="E19" s="43">
        <v>0</v>
      </c>
      <c r="F19" s="43">
        <v>187487.7</v>
      </c>
      <c r="G19" s="43">
        <v>0</v>
      </c>
      <c r="H19" s="43">
        <v>0</v>
      </c>
      <c r="I19" s="43">
        <v>0</v>
      </c>
      <c r="J19" s="43">
        <v>573223.62</v>
      </c>
      <c r="K19" s="43">
        <v>0</v>
      </c>
      <c r="L19" s="43">
        <v>0</v>
      </c>
      <c r="M19" s="43">
        <v>0</v>
      </c>
      <c r="N19" s="43">
        <f t="shared" si="1"/>
        <v>788878.32000000007</v>
      </c>
      <c r="O19" s="43">
        <v>0</v>
      </c>
    </row>
    <row r="20" spans="1:15" s="14" customFormat="1" ht="18" customHeight="1" x14ac:dyDescent="0.25">
      <c r="A20" s="30" t="s">
        <v>24</v>
      </c>
      <c r="B20" s="31">
        <v>0</v>
      </c>
      <c r="C20" s="43">
        <v>3655030.22</v>
      </c>
      <c r="D20" s="43">
        <v>863254.01</v>
      </c>
      <c r="E20" s="43">
        <v>0</v>
      </c>
      <c r="F20" s="43">
        <v>431552.43</v>
      </c>
      <c r="G20" s="43">
        <v>0</v>
      </c>
      <c r="H20" s="43">
        <v>0</v>
      </c>
      <c r="I20" s="43">
        <v>0</v>
      </c>
      <c r="J20" s="43">
        <v>22132.69</v>
      </c>
      <c r="K20" s="43">
        <v>0</v>
      </c>
      <c r="L20" s="43">
        <v>0</v>
      </c>
      <c r="M20" s="43">
        <v>0</v>
      </c>
      <c r="N20" s="43">
        <f t="shared" si="1"/>
        <v>4971969.3500000006</v>
      </c>
      <c r="O20" s="43">
        <v>0</v>
      </c>
    </row>
    <row r="21" spans="1:15" s="14" customFormat="1" ht="18" customHeight="1" x14ac:dyDescent="0.25">
      <c r="A21" s="30" t="s">
        <v>25</v>
      </c>
      <c r="B21" s="31">
        <v>0</v>
      </c>
      <c r="C21" s="43">
        <v>10269161.08</v>
      </c>
      <c r="D21" s="43">
        <v>1512730.4</v>
      </c>
      <c r="E21" s="43">
        <v>0</v>
      </c>
      <c r="F21" s="43">
        <v>1445030.29</v>
      </c>
      <c r="G21" s="43">
        <v>0</v>
      </c>
      <c r="H21" s="43">
        <v>0</v>
      </c>
      <c r="I21" s="43">
        <v>0</v>
      </c>
      <c r="J21" s="43">
        <v>5085723.7699999996</v>
      </c>
      <c r="K21" s="43">
        <v>0</v>
      </c>
      <c r="L21" s="43">
        <v>0</v>
      </c>
      <c r="M21" s="43">
        <v>0</v>
      </c>
      <c r="N21" s="43">
        <f t="shared" si="1"/>
        <v>18312645.539999999</v>
      </c>
      <c r="O21" s="43">
        <v>0</v>
      </c>
    </row>
    <row r="22" spans="1:15" s="14" customFormat="1" ht="18" hidden="1" customHeight="1" x14ac:dyDescent="0.25">
      <c r="A22" s="30" t="s">
        <v>26</v>
      </c>
      <c r="B22" s="31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0</v>
      </c>
      <c r="O22" s="43">
        <v>0</v>
      </c>
    </row>
    <row r="23" spans="1:15" s="14" customFormat="1" ht="24.95" hidden="1" customHeight="1" x14ac:dyDescent="0.25">
      <c r="A23" s="30" t="s">
        <v>27</v>
      </c>
      <c r="B23" s="31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0</v>
      </c>
      <c r="O23" s="43">
        <v>0</v>
      </c>
    </row>
    <row r="24" spans="1:15" s="14" customFormat="1" ht="24.95" hidden="1" customHeight="1" x14ac:dyDescent="0.25">
      <c r="A24" s="30" t="s">
        <v>28</v>
      </c>
      <c r="B24" s="31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0</v>
      </c>
      <c r="O24" s="43">
        <v>0</v>
      </c>
    </row>
    <row r="25" spans="1:15" s="14" customFormat="1" ht="24.95" hidden="1" customHeight="1" x14ac:dyDescent="0.25">
      <c r="A25" s="30" t="s">
        <v>29</v>
      </c>
      <c r="B25" s="31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0</v>
      </c>
      <c r="O25" s="43">
        <v>0</v>
      </c>
    </row>
    <row r="26" spans="1:15" s="14" customFormat="1" ht="24.95" hidden="1" customHeight="1" x14ac:dyDescent="0.25">
      <c r="A26" s="30" t="s">
        <v>30</v>
      </c>
      <c r="B26" s="31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0</v>
      </c>
      <c r="O26" s="43">
        <v>0</v>
      </c>
    </row>
    <row r="27" spans="1:15" s="14" customFormat="1" ht="24.95" customHeight="1" x14ac:dyDescent="0.25">
      <c r="A27" s="30" t="s">
        <v>31</v>
      </c>
      <c r="B27" s="31">
        <v>0</v>
      </c>
      <c r="C27" s="43">
        <v>135428.47</v>
      </c>
      <c r="D27" s="43">
        <v>34993.300000000003</v>
      </c>
      <c r="E27" s="43">
        <v>0</v>
      </c>
      <c r="F27" s="43">
        <v>48824.86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219246.63</v>
      </c>
      <c r="O27" s="43">
        <v>0</v>
      </c>
    </row>
    <row r="28" spans="1:15" s="14" customFormat="1" x14ac:dyDescent="0.25">
      <c r="A28" s="30" t="s">
        <v>32</v>
      </c>
      <c r="B28" s="31">
        <v>0</v>
      </c>
      <c r="C28" s="43">
        <v>458796.37</v>
      </c>
      <c r="D28" s="43">
        <v>7165994.7000000002</v>
      </c>
      <c r="E28" s="43">
        <v>0</v>
      </c>
      <c r="F28" s="43">
        <v>3002464</v>
      </c>
      <c r="G28" s="43">
        <v>0</v>
      </c>
      <c r="H28" s="43">
        <v>0</v>
      </c>
      <c r="I28" s="43">
        <v>0</v>
      </c>
      <c r="J28" s="43">
        <v>73852.53</v>
      </c>
      <c r="K28" s="43">
        <v>0</v>
      </c>
      <c r="L28" s="43">
        <v>0</v>
      </c>
      <c r="M28" s="43">
        <v>0</v>
      </c>
      <c r="N28" s="43">
        <f t="shared" si="1"/>
        <v>10701107.6</v>
      </c>
      <c r="O28" s="43">
        <v>0</v>
      </c>
    </row>
    <row r="29" spans="1:15" s="14" customFormat="1" ht="24" customHeight="1" x14ac:dyDescent="0.25">
      <c r="A29" s="30" t="s">
        <v>33</v>
      </c>
      <c r="B29" s="31">
        <v>0</v>
      </c>
      <c r="C29" s="43">
        <v>647632.22</v>
      </c>
      <c r="D29" s="43">
        <v>811086.6</v>
      </c>
      <c r="E29" s="43">
        <v>0</v>
      </c>
      <c r="F29" s="43">
        <v>173365.99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1632084.8099999998</v>
      </c>
      <c r="O29" s="43">
        <v>0</v>
      </c>
    </row>
    <row r="30" spans="1:15" s="14" customFormat="1" ht="18" customHeight="1" x14ac:dyDescent="0.25">
      <c r="A30" s="33" t="s">
        <v>34</v>
      </c>
      <c r="B30" s="31">
        <f t="shared" ref="B30:M30" si="3">B31+B32</f>
        <v>0</v>
      </c>
      <c r="C30" s="43">
        <f t="shared" si="3"/>
        <v>31075100.399999999</v>
      </c>
      <c r="D30" s="43">
        <f t="shared" si="3"/>
        <v>171600.42</v>
      </c>
      <c r="E30" s="43">
        <f t="shared" si="3"/>
        <v>0</v>
      </c>
      <c r="F30" s="43">
        <f t="shared" si="3"/>
        <v>233973.4</v>
      </c>
      <c r="G30" s="43">
        <f t="shared" si="3"/>
        <v>0</v>
      </c>
      <c r="H30" s="43">
        <f t="shared" si="3"/>
        <v>0</v>
      </c>
      <c r="I30" s="43">
        <f t="shared" si="3"/>
        <v>0</v>
      </c>
      <c r="J30" s="43">
        <f t="shared" si="3"/>
        <v>81653.399999999994</v>
      </c>
      <c r="K30" s="43">
        <f t="shared" si="3"/>
        <v>0</v>
      </c>
      <c r="L30" s="43">
        <f t="shared" si="3"/>
        <v>0</v>
      </c>
      <c r="M30" s="43">
        <f t="shared" si="3"/>
        <v>0</v>
      </c>
      <c r="N30" s="43">
        <f t="shared" si="1"/>
        <v>31562327.619999997</v>
      </c>
      <c r="O30" s="43">
        <v>0</v>
      </c>
    </row>
    <row r="31" spans="1:15" ht="15" customHeight="1" x14ac:dyDescent="0.25">
      <c r="A31" s="34" t="s">
        <v>35</v>
      </c>
      <c r="B31" s="29">
        <v>0</v>
      </c>
      <c r="C31" s="42">
        <v>30229740.059999999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f t="shared" si="1"/>
        <v>30229740.059999999</v>
      </c>
      <c r="O31" s="42">
        <v>0</v>
      </c>
    </row>
    <row r="32" spans="1:15" ht="15" customHeight="1" x14ac:dyDescent="0.25">
      <c r="A32" s="35" t="s">
        <v>36</v>
      </c>
      <c r="B32" s="29">
        <v>0</v>
      </c>
      <c r="C32" s="42">
        <v>845360.34</v>
      </c>
      <c r="D32" s="42">
        <v>171600.42</v>
      </c>
      <c r="E32" s="42">
        <v>0</v>
      </c>
      <c r="F32" s="42">
        <v>233973.4</v>
      </c>
      <c r="G32" s="42">
        <v>0</v>
      </c>
      <c r="H32" s="42">
        <v>0</v>
      </c>
      <c r="I32" s="42">
        <v>0</v>
      </c>
      <c r="J32" s="42">
        <v>81653.399999999994</v>
      </c>
      <c r="K32" s="42">
        <v>0</v>
      </c>
      <c r="L32" s="42">
        <v>0</v>
      </c>
      <c r="M32" s="42">
        <v>0</v>
      </c>
      <c r="N32" s="42">
        <f t="shared" si="1"/>
        <v>1332587.5599999998</v>
      </c>
      <c r="O32" s="42">
        <v>0</v>
      </c>
    </row>
    <row r="33" spans="1:15" ht="18" hidden="1" customHeight="1" x14ac:dyDescent="0.25">
      <c r="A33" s="35" t="s">
        <v>37</v>
      </c>
      <c r="B33" s="29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f t="shared" si="1"/>
        <v>0</v>
      </c>
      <c r="O33" s="42">
        <v>0</v>
      </c>
    </row>
  </sheetData>
  <mergeCells count="8">
    <mergeCell ref="A2:O2"/>
    <mergeCell ref="A3:O3"/>
    <mergeCell ref="A4:N4"/>
    <mergeCell ref="B5:M6"/>
    <mergeCell ref="A1:O1"/>
    <mergeCell ref="N5:N7"/>
    <mergeCell ref="O5:O7"/>
    <mergeCell ref="A5:A7"/>
  </mergeCells>
  <pageMargins left="0.39370078740157483" right="0.39370078740157483" top="0.78740157480314965" bottom="0.39370078740157483" header="0.31496062992125984" footer="0.31496062992125984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ДТ_бюджет</vt:lpstr>
      <vt:lpstr>КТ_бюджет</vt:lpstr>
      <vt:lpstr>ДТ_внебюджет</vt:lpstr>
      <vt:lpstr>КТ_внебюджет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Смирнова Марина Сергеевна</cp:lastModifiedBy>
  <cp:lastPrinted>2022-10-28T08:24:21Z</cp:lastPrinted>
  <dcterms:created xsi:type="dcterms:W3CDTF">2016-02-19T08:05:31Z</dcterms:created>
  <dcterms:modified xsi:type="dcterms:W3CDTF">2022-10-31T10:26:09Z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-733274242</vt:i4>
  </property>
  <property fmtid="{D5CDD505-2E9C-101B-9397-08002B2CF9AE}" pid="4" name="_EmailSubject">
    <vt:lpwstr>для размещения</vt:lpwstr>
  </property>
  <property fmtid="{D5CDD505-2E9C-101B-9397-08002B2CF9AE}" pid="5" name="_AuthorEmail">
    <vt:lpwstr>ivanova.on@cherepovetscity.ru</vt:lpwstr>
  </property>
  <property fmtid="{D5CDD505-2E9C-101B-9397-08002B2CF9AE}" pid="6" name="_AuthorEmailDisplayName">
    <vt:lpwstr>Иванова Ольга Николаевна</vt:lpwstr>
  </property>
  <property fmtid="{D5CDD505-2E9C-101B-9397-08002B2CF9AE}" pid="7" name="_PreviousAdHocReviewCycleID">
    <vt:i4>905905594</vt:i4>
  </property>
</Properties>
</file>