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З_внебюд" sheetId="1" r:id="rId1"/>
    <sheet name="ДЗ_бюджет" sheetId="2" r:id="rId2"/>
    <sheet name="КЗ_внебюд" sheetId="3" r:id="rId3"/>
    <sheet name="КЗ_бюджет" sheetId="4" r:id="rId4"/>
  </sheets>
  <definedNames/>
  <calcPr fullCalcOnLoad="1"/>
</workbook>
</file>

<file path=xl/sharedStrings.xml><?xml version="1.0" encoding="utf-8"?>
<sst xmlns="http://schemas.openxmlformats.org/spreadsheetml/2006/main" count="142" uniqueCount="53">
  <si>
    <t>(рублей)</t>
  </si>
  <si>
    <t>Показатель</t>
  </si>
  <si>
    <t xml:space="preserve">в т.ч. просроченная задолженность </t>
  </si>
  <si>
    <t>Прочие расходы</t>
  </si>
  <si>
    <t>Всего дебиторская задолженность</t>
  </si>
  <si>
    <t xml:space="preserve">Образование </t>
  </si>
  <si>
    <t>Культура</t>
  </si>
  <si>
    <t>Муниципальные казенные и бюджетные учреждения, подведомственные мэрии города Череповца</t>
  </si>
  <si>
    <t>Физическая культура и спорт</t>
  </si>
  <si>
    <t>Задолженность всего, в т.ч.: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</si>
  <si>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</si>
  <si>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</si>
  <si>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</si>
  <si>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</si>
  <si>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</si>
  <si>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услуги, в т.ч.:</t>
  </si>
  <si>
    <t>отопление</t>
  </si>
  <si>
    <t>освещение</t>
  </si>
  <si>
    <t>водоснабжение</t>
  </si>
  <si>
    <t>прочие коммунальные услуги</t>
  </si>
  <si>
    <t>Арендная плата за пользование имуществом</t>
  </si>
  <si>
    <t>Услуги по содержанию имущества</t>
  </si>
  <si>
    <t xml:space="preserve"> Прочие услуги</t>
  </si>
  <si>
    <t xml:space="preserve">Пособия по социальной помощи населению 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</si>
  <si>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</si>
  <si>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</si>
  <si>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запасов, в т. ч.:</t>
  </si>
  <si>
    <t>продукты питания</t>
  </si>
  <si>
    <t>прочие материальные запасы</t>
  </si>
  <si>
    <t>Наименование сферы (органов управления и муниципальных учреждений, относящихся к сфере) и мероприятий расходов</t>
  </si>
  <si>
    <t>Аппарат управления</t>
  </si>
  <si>
    <t>ЖКХ</t>
  </si>
  <si>
    <t>Капитальное строительство</t>
  </si>
  <si>
    <t>Муниципальные казенные и бюджетные учреждения, подведомствен-ные мэрии города Череповца</t>
  </si>
  <si>
    <t>Муниципальные казенные учреждения, подведомственные комитету по управлению имуществом города</t>
  </si>
  <si>
    <t>Всего кредиторская задолженность</t>
  </si>
  <si>
    <t>Пособия по социальной помощи населению</t>
  </si>
  <si>
    <t xml:space="preserve">Социальные пособия и компенсации персоналу </t>
  </si>
  <si>
    <t>Социальная политика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</si>
  <si>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</si>
  <si>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Социальные пособия и компенсации персоналу</t>
  </si>
  <si>
    <t>Увеличение стоимости материальных запасов,                                                              в т. ч.: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</si>
  <si>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</si>
  <si>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</si>
  <si>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Объем кредиторской задолженности по внебюджетным средствам на 1 января 2022 года</t>
  </si>
  <si>
    <t>Объем кредиторской задолженности по бюджетным средствам на 1 января 2022 года</t>
  </si>
  <si>
    <t>Объем дебиторской задолженности по бюджетным средствам на 1 января 2022 года</t>
  </si>
  <si>
    <t>Объем дебиторской задолженности по внебюджетным средствам на 1 января 2022 года</t>
  </si>
  <si>
    <t>Прочие услуги</t>
  </si>
  <si>
    <t xml:space="preserve">в т.ч. просро-ченная задолжен-ность </t>
  </si>
  <si>
    <t xml:space="preserve">в т.ч. просрочен-ная задолжен-ность </t>
  </si>
  <si>
    <t xml:space="preserve">В т.ч. просрочен-ная задолжен-ность </t>
  </si>
  <si>
    <t>Муниципальное образование области "Городской округ город Череповец Вологодской области"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</si>
</sst>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62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Calibri"/>
      <family val="2"/>
    </font>
    <font>
      <b/>
      <sz val="8.5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Calibri"/>
      <family val="2"/>
    </font>
    <font>
      <sz val="8.5"/>
      <name val="Times New Roman"/>
      <family val="1"/>
    </font>
    <font>
      <sz val="8.5"/>
      <color indexed="8"/>
      <name val="Times New Roman"/>
      <family val="1"/>
    </font>
    <font>
      <i/>
      <sz val="8.5"/>
      <name val="Times New Roman"/>
      <family val="1"/>
    </font>
    <font>
      <i/>
      <sz val="8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1"/>
      <color theme="1"/>
      <name val="Times New Roman"/>
      <family val="1"/>
    </font>
    <font>
      <sz val="8.5"/>
      <color theme="1"/>
      <name val="Calibri"/>
      <family val="2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i/>
      <sz val="8.5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0" borderId="10" applyNumberFormat="0">
      <alignment horizontal="right" vertical="top"/>
      <protection/>
    </xf>
    <xf numFmtId="0" fontId="2" fillId="33" borderId="10">
      <alignment horizontal="left" vertical="top" wrapText="1"/>
      <protection/>
    </xf>
    <xf numFmtId="49" fontId="2" fillId="34" borderId="10">
      <alignment horizontal="left" vertical="top"/>
      <protection/>
    </xf>
    <xf numFmtId="0" fontId="2" fillId="35" borderId="10">
      <alignment horizontal="left" vertical="top" wrapText="1"/>
      <protection/>
    </xf>
    <xf numFmtId="0" fontId="2" fillId="36" borderId="10">
      <alignment horizontal="left" vertical="top" wrapText="1"/>
      <protection/>
    </xf>
    <xf numFmtId="0" fontId="2" fillId="0" borderId="10">
      <alignment horizontal="left" vertical="top" wrapText="1"/>
      <protection/>
    </xf>
    <xf numFmtId="49" fontId="3" fillId="37" borderId="10">
      <alignment horizontal="left" vertical="top" wrapText="1"/>
      <protection/>
    </xf>
    <xf numFmtId="49" fontId="2" fillId="0" borderId="10">
      <alignment horizontal="left" vertical="top" wrapText="1"/>
      <protection/>
    </xf>
  </cellStyleXfs>
  <cellXfs count="8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0" fillId="0" borderId="0" xfId="0" applyNumberFormat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 vertical="center" wrapText="1"/>
    </xf>
    <xf numFmtId="49" fontId="26" fillId="0" borderId="12" xfId="63" applyFont="1" applyFill="1" applyBorder="1" applyAlignment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9" fontId="26" fillId="0" borderId="17" xfId="63" applyFont="1" applyFill="1" applyBorder="1" applyAlignment="1">
      <alignment horizontal="center" vertical="center"/>
      <protection/>
    </xf>
    <xf numFmtId="0" fontId="26" fillId="0" borderId="18" xfId="64" applyFont="1" applyFill="1" applyBorder="1" applyAlignment="1">
      <alignment horizontal="center" vertical="center" wrapText="1"/>
      <protection/>
    </xf>
    <xf numFmtId="49" fontId="26" fillId="0" borderId="17" xfId="64" applyNumberFormat="1" applyFont="1" applyFill="1" applyBorder="1" applyAlignment="1">
      <alignment horizontal="center" vertical="center" wrapText="1"/>
      <protection/>
    </xf>
    <xf numFmtId="0" fontId="55" fillId="0" borderId="17" xfId="0" applyFont="1" applyBorder="1" applyAlignment="1">
      <alignment horizontal="center" vertical="center" wrapText="1"/>
    </xf>
    <xf numFmtId="0" fontId="26" fillId="0" borderId="19" xfId="65" applyFont="1" applyFill="1" applyBorder="1" applyAlignment="1">
      <alignment horizontal="left" vertical="center" wrapText="1"/>
      <protection/>
    </xf>
    <xf numFmtId="4" fontId="26" fillId="0" borderId="16" xfId="0" applyNumberFormat="1" applyFont="1" applyFill="1" applyBorder="1" applyAlignment="1">
      <alignment horizontal="right" vertical="center"/>
    </xf>
    <xf numFmtId="4" fontId="55" fillId="0" borderId="16" xfId="0" applyNumberFormat="1" applyFont="1" applyFill="1" applyBorder="1" applyAlignment="1">
      <alignment horizontal="right" vertical="center"/>
    </xf>
    <xf numFmtId="0" fontId="29" fillId="0" borderId="10" xfId="65" applyFont="1" applyFill="1" applyAlignment="1">
      <alignment horizontal="left" vertical="center" wrapText="1"/>
      <protection/>
    </xf>
    <xf numFmtId="4" fontId="56" fillId="0" borderId="16" xfId="0" applyNumberFormat="1" applyFont="1" applyFill="1" applyBorder="1" applyAlignment="1">
      <alignment horizontal="right" vertical="center"/>
    </xf>
    <xf numFmtId="0" fontId="26" fillId="0" borderId="10" xfId="65" applyFont="1" applyFill="1" applyAlignment="1">
      <alignment horizontal="left" vertical="center" wrapText="1"/>
      <protection/>
    </xf>
    <xf numFmtId="0" fontId="31" fillId="0" borderId="10" xfId="65" applyFont="1" applyFill="1" applyAlignment="1">
      <alignment horizontal="left" vertical="center" wrapText="1"/>
      <protection/>
    </xf>
    <xf numFmtId="0" fontId="31" fillId="0" borderId="10" xfId="66" applyFont="1" applyFill="1" applyAlignment="1">
      <alignment horizontal="left" vertical="center" wrapText="1"/>
      <protection/>
    </xf>
    <xf numFmtId="0" fontId="31" fillId="0" borderId="16" xfId="65" applyFont="1" applyFill="1" applyBorder="1" applyAlignment="1">
      <alignment horizontal="left" vertical="center" wrapText="1"/>
      <protection/>
    </xf>
    <xf numFmtId="0" fontId="31" fillId="0" borderId="16" xfId="66" applyFont="1" applyFill="1" applyBorder="1" applyAlignment="1">
      <alignment horizontal="left" vertical="center" wrapText="1"/>
      <protection/>
    </xf>
    <xf numFmtId="0" fontId="26" fillId="0" borderId="12" xfId="63" applyNumberFormat="1" applyFont="1" applyFill="1" applyBorder="1" applyAlignment="1">
      <alignment horizontal="center" vertical="center"/>
      <protection/>
    </xf>
    <xf numFmtId="49" fontId="27" fillId="0" borderId="16" xfId="0" applyNumberFormat="1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>
      <alignment horizontal="center" vertical="center" wrapText="1"/>
    </xf>
    <xf numFmtId="0" fontId="26" fillId="0" borderId="17" xfId="63" applyNumberFormat="1" applyFont="1" applyFill="1" applyBorder="1" applyAlignment="1">
      <alignment horizontal="center" vertical="center"/>
      <protection/>
    </xf>
    <xf numFmtId="49" fontId="26" fillId="0" borderId="16" xfId="61" applyNumberFormat="1" applyFont="1" applyFill="1" applyBorder="1" applyAlignment="1">
      <alignment horizontal="center" vertical="center" wrapText="1"/>
      <protection/>
    </xf>
    <xf numFmtId="49" fontId="26" fillId="0" borderId="16" xfId="64" applyNumberFormat="1" applyFont="1" applyFill="1" applyBorder="1" applyAlignment="1">
      <alignment horizontal="center" vertical="center" wrapText="1"/>
      <protection/>
    </xf>
    <xf numFmtId="0" fontId="55" fillId="0" borderId="16" xfId="0" applyFont="1" applyBorder="1" applyAlignment="1">
      <alignment horizontal="center" vertical="center" wrapText="1"/>
    </xf>
    <xf numFmtId="0" fontId="26" fillId="0" borderId="16" xfId="65" applyFont="1" applyFill="1" applyBorder="1">
      <alignment horizontal="left" vertical="top" wrapText="1"/>
      <protection/>
    </xf>
    <xf numFmtId="0" fontId="29" fillId="0" borderId="16" xfId="65" applyFont="1" applyFill="1" applyBorder="1">
      <alignment horizontal="left" vertical="top" wrapText="1"/>
      <protection/>
    </xf>
    <xf numFmtId="0" fontId="29" fillId="0" borderId="10" xfId="65" applyFont="1" applyFill="1">
      <alignment horizontal="left" vertical="top" wrapText="1"/>
      <protection/>
    </xf>
    <xf numFmtId="0" fontId="26" fillId="0" borderId="10" xfId="65" applyFont="1" applyFill="1">
      <alignment horizontal="left" vertical="top" wrapText="1"/>
      <protection/>
    </xf>
    <xf numFmtId="0" fontId="31" fillId="0" borderId="10" xfId="65" applyFont="1" applyFill="1">
      <alignment horizontal="left" vertical="top" wrapText="1"/>
      <protection/>
    </xf>
    <xf numFmtId="0" fontId="31" fillId="0" borderId="10" xfId="66" applyFont="1" applyFill="1">
      <alignment horizontal="left" vertical="top" wrapText="1"/>
      <protection/>
    </xf>
    <xf numFmtId="0" fontId="31" fillId="0" borderId="16" xfId="65" applyFont="1" applyFill="1" applyBorder="1">
      <alignment horizontal="left" vertical="top" wrapText="1"/>
      <protection/>
    </xf>
    <xf numFmtId="0" fontId="31" fillId="0" borderId="16" xfId="66" applyFont="1" applyFill="1" applyBorder="1">
      <alignment horizontal="left" vertical="top" wrapText="1"/>
      <protection/>
    </xf>
    <xf numFmtId="49" fontId="26" fillId="0" borderId="16" xfId="63" applyFont="1" applyFill="1" applyBorder="1" applyAlignment="1">
      <alignment horizontal="center" vertical="center"/>
      <protection/>
    </xf>
    <xf numFmtId="0" fontId="55" fillId="0" borderId="16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/>
    </xf>
    <xf numFmtId="49" fontId="26" fillId="0" borderId="16" xfId="61" applyNumberFormat="1" applyFont="1" applyFill="1" applyBorder="1" applyAlignment="1">
      <alignment horizontal="center" vertical="center" wrapText="1"/>
      <protection/>
    </xf>
    <xf numFmtId="49" fontId="26" fillId="0" borderId="16" xfId="64" applyNumberFormat="1" applyFont="1" applyFill="1" applyBorder="1" applyAlignment="1">
      <alignment horizontal="center" vertical="center" wrapText="1"/>
      <protection/>
    </xf>
    <xf numFmtId="0" fontId="54" fillId="0" borderId="16" xfId="0" applyFont="1" applyFill="1" applyBorder="1" applyAlignment="1">
      <alignment horizontal="center" vertical="center"/>
    </xf>
    <xf numFmtId="0" fontId="31" fillId="0" borderId="10" xfId="66" applyFont="1" applyAlignment="1">
      <alignment horizontal="left" vertical="center" wrapText="1"/>
      <protection/>
    </xf>
    <xf numFmtId="0" fontId="31" fillId="0" borderId="16" xfId="66" applyFont="1" applyBorder="1" applyAlignment="1">
      <alignment horizontal="left" vertical="center" wrapText="1"/>
      <protection/>
    </xf>
    <xf numFmtId="49" fontId="27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49" fontId="26" fillId="0" borderId="12" xfId="64" applyNumberFormat="1" applyFont="1" applyFill="1" applyBorder="1" applyAlignment="1">
      <alignment horizontal="center" vertical="center" wrapText="1"/>
      <protection/>
    </xf>
    <xf numFmtId="49" fontId="26" fillId="0" borderId="13" xfId="61" applyNumberFormat="1" applyFont="1" applyFill="1" applyBorder="1" applyAlignment="1">
      <alignment horizontal="center" vertical="center" wrapText="1"/>
      <protection/>
    </xf>
    <xf numFmtId="0" fontId="55" fillId="0" borderId="16" xfId="0" applyFont="1" applyFill="1" applyBorder="1" applyAlignment="1">
      <alignment horizontal="center" vertical="center" wrapText="1"/>
    </xf>
    <xf numFmtId="0" fontId="26" fillId="0" borderId="16" xfId="64" applyNumberFormat="1" applyFont="1" applyFill="1" applyBorder="1" applyAlignment="1">
      <alignment horizontal="center" vertical="center" wrapText="1"/>
      <protection/>
    </xf>
    <xf numFmtId="0" fontId="55" fillId="0" borderId="17" xfId="0" applyFont="1" applyFill="1" applyBorder="1" applyAlignment="1">
      <alignment horizontal="center" vertical="center" wrapText="1"/>
    </xf>
    <xf numFmtId="4" fontId="56" fillId="0" borderId="16" xfId="0" applyNumberFormat="1" applyFont="1" applyBorder="1" applyAlignment="1">
      <alignment horizontal="right" vertical="center"/>
    </xf>
    <xf numFmtId="4" fontId="29" fillId="38" borderId="16" xfId="0" applyNumberFormat="1" applyFont="1" applyFill="1" applyBorder="1" applyAlignment="1" applyProtection="1">
      <alignment horizontal="right" vertical="center"/>
      <protection locked="0"/>
    </xf>
    <xf numFmtId="4" fontId="29" fillId="38" borderId="16" xfId="0" applyNumberFormat="1" applyFont="1" applyFill="1" applyBorder="1" applyAlignment="1">
      <alignment horizontal="right" vertical="center"/>
    </xf>
    <xf numFmtId="4" fontId="29" fillId="0" borderId="16" xfId="0" applyNumberFormat="1" applyFont="1" applyFill="1" applyBorder="1" applyAlignment="1" applyProtection="1">
      <alignment horizontal="right" vertical="center"/>
      <protection locked="0"/>
    </xf>
    <xf numFmtId="4" fontId="57" fillId="0" borderId="16" xfId="0" applyNumberFormat="1" applyFont="1" applyFill="1" applyBorder="1" applyAlignment="1">
      <alignment horizontal="right" vertical="center"/>
    </xf>
    <xf numFmtId="4" fontId="57" fillId="0" borderId="16" xfId="0" applyNumberFormat="1" applyFont="1" applyBorder="1" applyAlignment="1">
      <alignment horizontal="right" vertical="center"/>
    </xf>
    <xf numFmtId="4" fontId="31" fillId="0" borderId="16" xfId="61" applyNumberFormat="1" applyFont="1" applyFill="1" applyBorder="1" applyAlignment="1">
      <alignment horizontal="right" vertical="center"/>
      <protection/>
    </xf>
    <xf numFmtId="4" fontId="31" fillId="38" borderId="16" xfId="61" applyNumberFormat="1" applyFont="1" applyFill="1" applyBorder="1" applyAlignment="1">
      <alignment horizontal="right" vertical="center"/>
      <protection/>
    </xf>
    <xf numFmtId="4" fontId="31" fillId="38" borderId="16" xfId="0" applyNumberFormat="1" applyFont="1" applyFill="1" applyBorder="1" applyAlignment="1">
      <alignment horizontal="right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㼿㼠㼿㼿㼿㼿㼿㼿㼿" xfId="61"/>
    <cellStyle name="㼿㼿㼿㼿‿㼿㼿" xfId="62"/>
    <cellStyle name="㼿㼿㼿㼿‿㼿㼿?" xfId="63"/>
    <cellStyle name="㼿㼿㼿㼿‿㼿㼿㼿㼿㼿㼠㼿㼿㼿" xfId="64"/>
    <cellStyle name="㼿㼿㼿㼿㼠㼿?" xfId="65"/>
    <cellStyle name="㼿㼿㼿㼿㼠㼿‿㼿㼿㼿㼿" xfId="66"/>
    <cellStyle name="㼿㼿㼿㼿㼠㼿㼿㼿㼿㼠㼿㼿㼿㼿" xfId="67"/>
    <cellStyle name="㼿㼿㼿㼿㼠㼿㼿㼿㼿㼠㼿㼿㼿㼿㼠㼿㼿㼿?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50.28125" style="0" customWidth="1"/>
    <col min="2" max="5" width="16.140625" style="0" customWidth="1"/>
    <col min="6" max="6" width="13.28125" style="0" customWidth="1"/>
    <col min="7" max="7" width="8.8515625" style="0" customWidth="1"/>
    <col min="8" max="8" width="37.7109375" style="0" customWidth="1"/>
  </cols>
  <sheetData>
    <row r="1" spans="1:7" ht="16.5">
      <c r="A1" s="13" t="s">
        <v>47</v>
      </c>
      <c r="B1" s="14"/>
      <c r="C1" s="14"/>
      <c r="D1" s="14"/>
      <c r="E1" s="14"/>
      <c r="F1" s="14"/>
      <c r="G1" s="14"/>
    </row>
    <row r="2" spans="1:7" ht="16.5">
      <c r="A2" s="15" t="s">
        <v>52</v>
      </c>
      <c r="B2" s="16"/>
      <c r="C2" s="16"/>
      <c r="D2" s="16"/>
      <c r="E2" s="16"/>
      <c r="F2" s="16"/>
      <c r="G2" s="16"/>
    </row>
    <row r="3" spans="1:7" ht="6.75" customHeight="1">
      <c r="A3" s="4"/>
      <c r="B3" s="17"/>
      <c r="C3" s="17"/>
      <c r="D3" s="17"/>
      <c r="E3" s="17"/>
      <c r="F3" s="2"/>
      <c r="G3" s="2"/>
    </row>
    <row r="4" spans="1:7" ht="16.5">
      <c r="A4" s="4"/>
      <c r="B4" s="6"/>
      <c r="C4" s="6"/>
      <c r="D4" s="5"/>
      <c r="E4" s="5"/>
      <c r="F4" s="2"/>
      <c r="G4" s="3" t="s">
        <v>0</v>
      </c>
    </row>
    <row r="5" spans="1:7" ht="33.75" customHeight="1">
      <c r="A5" s="27" t="s">
        <v>1</v>
      </c>
      <c r="B5" s="28" t="s">
        <v>29</v>
      </c>
      <c r="C5" s="29"/>
      <c r="D5" s="30"/>
      <c r="E5" s="31"/>
      <c r="F5" s="32" t="s">
        <v>4</v>
      </c>
      <c r="G5" s="33" t="s">
        <v>49</v>
      </c>
    </row>
    <row r="6" spans="1:7" ht="94.5" customHeight="1">
      <c r="A6" s="34"/>
      <c r="B6" s="35" t="s">
        <v>5</v>
      </c>
      <c r="C6" s="35" t="s">
        <v>6</v>
      </c>
      <c r="D6" s="36" t="s">
        <v>7</v>
      </c>
      <c r="E6" s="36" t="s">
        <v>8</v>
      </c>
      <c r="F6" s="37"/>
      <c r="G6" s="33"/>
    </row>
    <row r="7" spans="1:8" ht="15.75" customHeight="1">
      <c r="A7" s="38" t="s">
        <v>9</v>
      </c>
      <c r="B7" s="39">
        <f>B8+B9+B10+B11+B12+B13+B18+B19+B20+B21+B22+B23+B24+B25</f>
        <v>251404.16999999998</v>
      </c>
      <c r="C7" s="39">
        <f>C8+C9+C10+C11+C12+C13+C18+C19+C20+C21+C22+C23+C24+C25</f>
        <v>751641.62</v>
      </c>
      <c r="D7" s="39">
        <f>D8+D9+D10+D11+D12+D13+D18+D19+D20+D21+D22+D23+D24+D25</f>
        <v>323673.77</v>
      </c>
      <c r="E7" s="39">
        <f>E8+E9+E10+E11+E12+E13+E18+E19+E20+E21+E22+E23+E24+E25</f>
        <v>315511.91000000003</v>
      </c>
      <c r="F7" s="39">
        <f>F8+F9+F10+F11+F12+F13+F18+F19+F20+F21+F22+F23+F24+F25</f>
        <v>1642231.47</v>
      </c>
      <c r="G7" s="40">
        <v>0</v>
      </c>
      <c r="H7" s="12"/>
    </row>
    <row r="8" spans="1:7" ht="15.75" customHeight="1" hidden="1">
      <c r="A8" s="41" t="s">
        <v>10</v>
      </c>
      <c r="B8" s="42">
        <v>0</v>
      </c>
      <c r="C8" s="42">
        <v>0</v>
      </c>
      <c r="D8" s="42">
        <v>0</v>
      </c>
      <c r="E8" s="42">
        <v>0</v>
      </c>
      <c r="F8" s="42">
        <f aca="true" t="shared" si="0" ref="F8:F27">B8+C8+D8+E8</f>
        <v>0</v>
      </c>
      <c r="G8" s="42">
        <v>0</v>
      </c>
    </row>
    <row r="9" spans="1:7" ht="15.75" customHeight="1" hidden="1">
      <c r="A9" s="41" t="s">
        <v>11</v>
      </c>
      <c r="B9" s="42">
        <v>0</v>
      </c>
      <c r="C9" s="42">
        <v>0</v>
      </c>
      <c r="D9" s="42">
        <v>0</v>
      </c>
      <c r="E9" s="42">
        <v>0</v>
      </c>
      <c r="F9" s="42">
        <f t="shared" si="0"/>
        <v>0</v>
      </c>
      <c r="G9" s="42">
        <v>0</v>
      </c>
    </row>
    <row r="10" spans="1:7" ht="15.75" customHeight="1">
      <c r="A10" s="41" t="s">
        <v>12</v>
      </c>
      <c r="B10" s="42">
        <v>3686.21</v>
      </c>
      <c r="C10" s="42">
        <v>567.93</v>
      </c>
      <c r="D10" s="42">
        <v>0</v>
      </c>
      <c r="E10" s="42">
        <v>0</v>
      </c>
      <c r="F10" s="42">
        <f t="shared" si="0"/>
        <v>4254.14</v>
      </c>
      <c r="G10" s="42">
        <v>0</v>
      </c>
    </row>
    <row r="11" spans="1:7" ht="15.75" customHeight="1">
      <c r="A11" s="41" t="s">
        <v>13</v>
      </c>
      <c r="B11" s="42">
        <v>8398.35</v>
      </c>
      <c r="C11" s="42">
        <v>9048.41</v>
      </c>
      <c r="D11" s="42">
        <v>0</v>
      </c>
      <c r="E11" s="42">
        <v>0</v>
      </c>
      <c r="F11" s="42">
        <f t="shared" si="0"/>
        <v>17446.760000000002</v>
      </c>
      <c r="G11" s="42">
        <v>0</v>
      </c>
    </row>
    <row r="12" spans="1:7" ht="15.75" customHeight="1">
      <c r="A12" s="41" t="s">
        <v>14</v>
      </c>
      <c r="B12" s="42">
        <v>0</v>
      </c>
      <c r="C12" s="42">
        <v>2411.3</v>
      </c>
      <c r="D12" s="42">
        <v>0</v>
      </c>
      <c r="E12" s="42">
        <v>0</v>
      </c>
      <c r="F12" s="42">
        <f t="shared" si="0"/>
        <v>2411.3</v>
      </c>
      <c r="G12" s="42">
        <v>0</v>
      </c>
    </row>
    <row r="13" spans="1:7" ht="15.75" customHeight="1">
      <c r="A13" s="43" t="s">
        <v>15</v>
      </c>
      <c r="B13" s="40">
        <f>B14+B15+B16+B17</f>
        <v>68661.79</v>
      </c>
      <c r="C13" s="40">
        <f>C14+C15+C16+C17</f>
        <v>91225.73999999999</v>
      </c>
      <c r="D13" s="40">
        <f>D14+D15+D16+D17</f>
        <v>0</v>
      </c>
      <c r="E13" s="40">
        <f>E14+E15+E16+E17</f>
        <v>3480.02</v>
      </c>
      <c r="F13" s="40">
        <f t="shared" si="0"/>
        <v>163367.54999999996</v>
      </c>
      <c r="G13" s="40">
        <v>0</v>
      </c>
    </row>
    <row r="14" spans="1:7" ht="15.75" customHeight="1">
      <c r="A14" s="44" t="s">
        <v>16</v>
      </c>
      <c r="B14" s="84">
        <v>49023.97</v>
      </c>
      <c r="C14" s="84">
        <v>71868.34</v>
      </c>
      <c r="D14" s="84">
        <v>0</v>
      </c>
      <c r="E14" s="84">
        <v>0</v>
      </c>
      <c r="F14" s="84">
        <f t="shared" si="0"/>
        <v>120892.31</v>
      </c>
      <c r="G14" s="84">
        <v>0</v>
      </c>
    </row>
    <row r="15" spans="1:7" ht="15.75" customHeight="1">
      <c r="A15" s="44" t="s">
        <v>17</v>
      </c>
      <c r="B15" s="84">
        <v>19238.68</v>
      </c>
      <c r="C15" s="84">
        <v>17389</v>
      </c>
      <c r="D15" s="84">
        <v>0</v>
      </c>
      <c r="E15" s="84">
        <v>0</v>
      </c>
      <c r="F15" s="84">
        <f t="shared" si="0"/>
        <v>36627.68</v>
      </c>
      <c r="G15" s="84">
        <v>0</v>
      </c>
    </row>
    <row r="16" spans="1:7" ht="15.75" customHeight="1">
      <c r="A16" s="44" t="s">
        <v>18</v>
      </c>
      <c r="B16" s="84">
        <v>399.14</v>
      </c>
      <c r="C16" s="84">
        <v>1912.98</v>
      </c>
      <c r="D16" s="84">
        <v>0</v>
      </c>
      <c r="E16" s="84">
        <v>3480.02</v>
      </c>
      <c r="F16" s="84">
        <f t="shared" si="0"/>
        <v>5792.139999999999</v>
      </c>
      <c r="G16" s="84">
        <v>0</v>
      </c>
    </row>
    <row r="17" spans="1:7" ht="15.75" customHeight="1">
      <c r="A17" s="45" t="s">
        <v>19</v>
      </c>
      <c r="B17" s="84">
        <v>0</v>
      </c>
      <c r="C17" s="84">
        <v>55.42</v>
      </c>
      <c r="D17" s="84">
        <v>0</v>
      </c>
      <c r="E17" s="84">
        <v>0</v>
      </c>
      <c r="F17" s="84">
        <f t="shared" si="0"/>
        <v>55.42</v>
      </c>
      <c r="G17" s="84">
        <v>0</v>
      </c>
    </row>
    <row r="18" spans="1:7" ht="15.75" customHeight="1" hidden="1">
      <c r="A18" s="41" t="s">
        <v>20</v>
      </c>
      <c r="B18" s="42">
        <v>0</v>
      </c>
      <c r="C18" s="42">
        <v>0</v>
      </c>
      <c r="D18" s="42">
        <v>0</v>
      </c>
      <c r="E18" s="42">
        <v>0</v>
      </c>
      <c r="F18" s="42">
        <f t="shared" si="0"/>
        <v>0</v>
      </c>
      <c r="G18" s="42">
        <v>0</v>
      </c>
    </row>
    <row r="19" spans="1:7" ht="15.75" customHeight="1">
      <c r="A19" s="41" t="s">
        <v>21</v>
      </c>
      <c r="B19" s="42">
        <v>3254</v>
      </c>
      <c r="C19" s="42">
        <v>172843.22</v>
      </c>
      <c r="D19" s="42">
        <v>0</v>
      </c>
      <c r="E19" s="42">
        <v>51840</v>
      </c>
      <c r="F19" s="42">
        <f t="shared" si="0"/>
        <v>227937.22</v>
      </c>
      <c r="G19" s="42">
        <v>0</v>
      </c>
    </row>
    <row r="20" spans="1:7" ht="15.75" customHeight="1">
      <c r="A20" s="41" t="s">
        <v>22</v>
      </c>
      <c r="B20" s="42">
        <v>149001.64</v>
      </c>
      <c r="C20" s="42">
        <v>133011.03</v>
      </c>
      <c r="D20" s="42">
        <v>323673.77</v>
      </c>
      <c r="E20" s="42">
        <v>260191.89</v>
      </c>
      <c r="F20" s="42">
        <f t="shared" si="0"/>
        <v>865878.3300000001</v>
      </c>
      <c r="G20" s="42">
        <v>0</v>
      </c>
    </row>
    <row r="21" spans="1:7" ht="15.75" customHeight="1" hidden="1">
      <c r="A21" s="41" t="s">
        <v>23</v>
      </c>
      <c r="B21" s="42">
        <v>0</v>
      </c>
      <c r="C21" s="42">
        <v>0</v>
      </c>
      <c r="D21" s="42">
        <v>0</v>
      </c>
      <c r="E21" s="42">
        <v>0</v>
      </c>
      <c r="F21" s="42">
        <f t="shared" si="0"/>
        <v>0</v>
      </c>
      <c r="G21" s="42">
        <v>0</v>
      </c>
    </row>
    <row r="22" spans="1:7" ht="27" customHeight="1" hidden="1">
      <c r="A22" s="41" t="s">
        <v>24</v>
      </c>
      <c r="B22" s="42">
        <v>0</v>
      </c>
      <c r="C22" s="42">
        <v>0</v>
      </c>
      <c r="D22" s="42">
        <v>0</v>
      </c>
      <c r="E22" s="42">
        <v>0</v>
      </c>
      <c r="F22" s="42">
        <f t="shared" si="0"/>
        <v>0</v>
      </c>
      <c r="G22" s="42">
        <v>0</v>
      </c>
    </row>
    <row r="23" spans="1:7" ht="15.75" customHeight="1">
      <c r="A23" s="41" t="s">
        <v>3</v>
      </c>
      <c r="B23" s="42">
        <v>9453.28</v>
      </c>
      <c r="C23" s="42">
        <v>1500.87</v>
      </c>
      <c r="D23" s="42">
        <v>0</v>
      </c>
      <c r="E23" s="42">
        <v>0</v>
      </c>
      <c r="F23" s="42">
        <f t="shared" si="0"/>
        <v>10954.150000000001</v>
      </c>
      <c r="G23" s="42">
        <v>0</v>
      </c>
    </row>
    <row r="24" spans="1:7" ht="15.75" customHeight="1">
      <c r="A24" s="41" t="s">
        <v>25</v>
      </c>
      <c r="B24" s="42">
        <v>0</v>
      </c>
      <c r="C24" s="42">
        <v>50800</v>
      </c>
      <c r="D24" s="42">
        <v>0</v>
      </c>
      <c r="E24" s="42">
        <v>0</v>
      </c>
      <c r="F24" s="42">
        <f t="shared" si="0"/>
        <v>50800</v>
      </c>
      <c r="G24" s="42">
        <v>0</v>
      </c>
    </row>
    <row r="25" spans="1:7" ht="24" customHeight="1">
      <c r="A25" s="43" t="s">
        <v>41</v>
      </c>
      <c r="B25" s="40">
        <f>B26+B27</f>
        <v>8948.9</v>
      </c>
      <c r="C25" s="40">
        <f>C26+C27</f>
        <v>290233.12</v>
      </c>
      <c r="D25" s="40">
        <f>D26+D27</f>
        <v>0</v>
      </c>
      <c r="E25" s="40">
        <f>E26+E27</f>
        <v>0</v>
      </c>
      <c r="F25" s="40">
        <f>F26+F27</f>
        <v>299182.02</v>
      </c>
      <c r="G25" s="40">
        <v>0</v>
      </c>
    </row>
    <row r="26" spans="1:7" ht="15.75" customHeight="1" hidden="1">
      <c r="A26" s="46" t="s">
        <v>27</v>
      </c>
      <c r="B26" s="84">
        <v>0</v>
      </c>
      <c r="C26" s="84">
        <v>0</v>
      </c>
      <c r="D26" s="84">
        <v>0</v>
      </c>
      <c r="E26" s="84">
        <v>0</v>
      </c>
      <c r="F26" s="84">
        <f t="shared" si="0"/>
        <v>0</v>
      </c>
      <c r="G26" s="84">
        <v>0</v>
      </c>
    </row>
    <row r="27" spans="1:7" ht="15.75" customHeight="1">
      <c r="A27" s="47" t="s">
        <v>28</v>
      </c>
      <c r="B27" s="84">
        <v>8948.9</v>
      </c>
      <c r="C27" s="84">
        <v>290233.12</v>
      </c>
      <c r="D27" s="84">
        <v>0</v>
      </c>
      <c r="E27" s="84">
        <v>0</v>
      </c>
      <c r="F27" s="84">
        <f t="shared" si="0"/>
        <v>299182.02</v>
      </c>
      <c r="G27" s="84">
        <v>0</v>
      </c>
    </row>
  </sheetData>
  <sheetProtection/>
  <mergeCells count="7">
    <mergeCell ref="G5:G6"/>
    <mergeCell ref="A1:G1"/>
    <mergeCell ref="A2:G2"/>
    <mergeCell ref="B3:E3"/>
    <mergeCell ref="A5:A6"/>
    <mergeCell ref="B5:E5"/>
    <mergeCell ref="F5:F6"/>
  </mergeCells>
  <printOptions/>
  <pageMargins left="0.7874015748031497" right="0.3937007874015748" top="0.7874015748031497" bottom="0.5905511811023623" header="0.31496062992125984" footer="0.31496062992125984"/>
  <pageSetup fitToHeight="1" fitToWidth="1" horizontalDpi="600" verticalDpi="600" orientation="landscape" paperSize="9" scale="97" r:id="rId1"/>
  <ignoredErrors>
    <ignoredError sqref="F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37.8515625" style="0" customWidth="1"/>
    <col min="2" max="2" width="12.57421875" style="0" customWidth="1"/>
    <col min="3" max="3" width="12.7109375" style="0" customWidth="1"/>
    <col min="4" max="4" width="13.140625" style="0" customWidth="1"/>
    <col min="5" max="5" width="12.8515625" style="0" customWidth="1"/>
    <col min="6" max="8" width="13.140625" style="0" customWidth="1"/>
    <col min="9" max="9" width="15.140625" style="0" customWidth="1"/>
    <col min="10" max="10" width="13.57421875" style="0" customWidth="1"/>
    <col min="11" max="11" width="13.28125" style="0" customWidth="1"/>
    <col min="12" max="12" width="8.8515625" style="0" customWidth="1"/>
    <col min="13" max="13" width="23.57421875" style="0" customWidth="1"/>
  </cols>
  <sheetData>
    <row r="1" spans="1:12" ht="17.25">
      <c r="A1" s="18" t="s">
        <v>46</v>
      </c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</row>
    <row r="2" spans="1:12" ht="17.25">
      <c r="A2" s="20" t="s">
        <v>52</v>
      </c>
      <c r="B2" s="20"/>
      <c r="C2" s="20"/>
      <c r="D2" s="20"/>
      <c r="E2" s="19"/>
      <c r="F2" s="19"/>
      <c r="G2" s="19"/>
      <c r="H2" s="19"/>
      <c r="I2" s="19"/>
      <c r="J2" s="19"/>
      <c r="K2" s="19"/>
      <c r="L2" s="19"/>
    </row>
    <row r="3" spans="1:12" ht="16.5">
      <c r="A3" s="8"/>
      <c r="B3" s="21"/>
      <c r="C3" s="21"/>
      <c r="D3" s="21"/>
      <c r="E3" s="21"/>
      <c r="F3" s="21"/>
      <c r="G3" s="21"/>
      <c r="H3" s="21"/>
      <c r="I3" s="21"/>
      <c r="J3" s="9"/>
      <c r="K3" s="7"/>
      <c r="L3" s="3" t="s">
        <v>0</v>
      </c>
    </row>
    <row r="4" spans="1:12" ht="15">
      <c r="A4" s="48" t="s">
        <v>1</v>
      </c>
      <c r="B4" s="49" t="s">
        <v>29</v>
      </c>
      <c r="C4" s="49"/>
      <c r="D4" s="49"/>
      <c r="E4" s="49"/>
      <c r="F4" s="50"/>
      <c r="G4" s="50"/>
      <c r="H4" s="50"/>
      <c r="I4" s="50"/>
      <c r="J4" s="50"/>
      <c r="K4" s="33" t="s">
        <v>4</v>
      </c>
      <c r="L4" s="33" t="s">
        <v>50</v>
      </c>
    </row>
    <row r="5" spans="1:12" ht="120" customHeight="1">
      <c r="A5" s="51"/>
      <c r="B5" s="52" t="s">
        <v>30</v>
      </c>
      <c r="C5" s="52" t="s">
        <v>5</v>
      </c>
      <c r="D5" s="52" t="s">
        <v>6</v>
      </c>
      <c r="E5" s="53" t="s">
        <v>31</v>
      </c>
      <c r="F5" s="54" t="s">
        <v>32</v>
      </c>
      <c r="G5" s="53" t="s">
        <v>33</v>
      </c>
      <c r="H5" s="53" t="s">
        <v>8</v>
      </c>
      <c r="I5" s="53" t="s">
        <v>34</v>
      </c>
      <c r="J5" s="53" t="s">
        <v>3</v>
      </c>
      <c r="K5" s="33"/>
      <c r="L5" s="33"/>
    </row>
    <row r="6" spans="1:13" ht="15">
      <c r="A6" s="55" t="s">
        <v>9</v>
      </c>
      <c r="B6" s="40">
        <f>B7+B8+B9+B10+B11+B12+B17+B18+B21+B22+B23+B19+B20</f>
        <v>0</v>
      </c>
      <c r="C6" s="40">
        <f aca="true" t="shared" si="0" ref="C6:J6">C7+C8+C9+C10+C11+C12+C17+C18+C21+C22+C23+C19+C20</f>
        <v>1076989.25</v>
      </c>
      <c r="D6" s="40">
        <f t="shared" si="0"/>
        <v>1162177.5300000003</v>
      </c>
      <c r="E6" s="40">
        <f t="shared" si="0"/>
        <v>5742685.329999999</v>
      </c>
      <c r="F6" s="40">
        <f t="shared" si="0"/>
        <v>252000768.56</v>
      </c>
      <c r="G6" s="40">
        <f t="shared" si="0"/>
        <v>576517.68</v>
      </c>
      <c r="H6" s="40">
        <f t="shared" si="0"/>
        <v>56825.72</v>
      </c>
      <c r="I6" s="40">
        <f t="shared" si="0"/>
        <v>6670078</v>
      </c>
      <c r="J6" s="40">
        <f t="shared" si="0"/>
        <v>0</v>
      </c>
      <c r="K6" s="40">
        <f>K7+K8+K9+K10+K11+K12+K17+K18+K21+K22+K23+K19+K20</f>
        <v>267286042.07</v>
      </c>
      <c r="L6" s="40">
        <v>0</v>
      </c>
      <c r="M6" s="12"/>
    </row>
    <row r="7" spans="1:12" ht="15">
      <c r="A7" s="56" t="s">
        <v>10</v>
      </c>
      <c r="B7" s="42">
        <v>0</v>
      </c>
      <c r="C7" s="42">
        <v>0</v>
      </c>
      <c r="D7" s="42">
        <v>0</v>
      </c>
      <c r="E7" s="42">
        <v>10203.69</v>
      </c>
      <c r="F7" s="42">
        <v>0</v>
      </c>
      <c r="G7" s="42">
        <v>0</v>
      </c>
      <c r="H7" s="42">
        <v>12825.72</v>
      </c>
      <c r="I7" s="42">
        <v>0</v>
      </c>
      <c r="J7" s="42">
        <v>0</v>
      </c>
      <c r="K7" s="42">
        <f aca="true" t="shared" si="1" ref="K7:K22">B7+C7+D7+E7+G7+H7+I7+J7+F7</f>
        <v>23029.41</v>
      </c>
      <c r="L7" s="42">
        <v>0</v>
      </c>
    </row>
    <row r="8" spans="1:12" ht="15">
      <c r="A8" s="41" t="s">
        <v>11</v>
      </c>
      <c r="B8" s="42">
        <v>0</v>
      </c>
      <c r="C8" s="42">
        <v>0</v>
      </c>
      <c r="D8" s="42">
        <v>126000</v>
      </c>
      <c r="E8" s="42">
        <v>15914.36</v>
      </c>
      <c r="F8" s="42">
        <v>0</v>
      </c>
      <c r="G8" s="42">
        <v>0</v>
      </c>
      <c r="H8" s="42">
        <v>34000</v>
      </c>
      <c r="I8" s="42">
        <v>0</v>
      </c>
      <c r="J8" s="42">
        <v>0</v>
      </c>
      <c r="K8" s="42">
        <f t="shared" si="1"/>
        <v>175914.36</v>
      </c>
      <c r="L8" s="42">
        <v>0</v>
      </c>
    </row>
    <row r="9" spans="1:12" ht="15">
      <c r="A9" s="41" t="s">
        <v>12</v>
      </c>
      <c r="B9" s="42">
        <v>0</v>
      </c>
      <c r="C9" s="42">
        <v>170219.13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0.04</v>
      </c>
      <c r="J9" s="42">
        <v>0</v>
      </c>
      <c r="K9" s="42">
        <f t="shared" si="1"/>
        <v>170219.17</v>
      </c>
      <c r="L9" s="42">
        <v>0</v>
      </c>
    </row>
    <row r="10" spans="1:12" ht="15">
      <c r="A10" s="57" t="s">
        <v>13</v>
      </c>
      <c r="B10" s="42">
        <v>0</v>
      </c>
      <c r="C10" s="42">
        <v>29448.36</v>
      </c>
      <c r="D10" s="42">
        <v>113.45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f t="shared" si="1"/>
        <v>29561.81</v>
      </c>
      <c r="L10" s="42">
        <v>0</v>
      </c>
    </row>
    <row r="11" spans="1:12" ht="15">
      <c r="A11" s="57" t="s">
        <v>14</v>
      </c>
      <c r="B11" s="42">
        <v>0</v>
      </c>
      <c r="C11" s="42">
        <v>0</v>
      </c>
      <c r="D11" s="42">
        <v>72000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f t="shared" si="1"/>
        <v>72000</v>
      </c>
      <c r="L11" s="42">
        <v>0</v>
      </c>
    </row>
    <row r="12" spans="1:12" ht="15">
      <c r="A12" s="58" t="s">
        <v>15</v>
      </c>
      <c r="B12" s="40">
        <f>B13+B14+B15+B16</f>
        <v>0</v>
      </c>
      <c r="C12" s="40">
        <f aca="true" t="shared" si="2" ref="C12:J12">C13+C14+C15+C16</f>
        <v>338285.52</v>
      </c>
      <c r="D12" s="40">
        <f t="shared" si="2"/>
        <v>452315.7</v>
      </c>
      <c r="E12" s="40">
        <f t="shared" si="2"/>
        <v>5713890.85</v>
      </c>
      <c r="F12" s="40">
        <f t="shared" si="2"/>
        <v>0</v>
      </c>
      <c r="G12" s="40">
        <f t="shared" si="2"/>
        <v>444875.33</v>
      </c>
      <c r="H12" s="40">
        <f t="shared" si="2"/>
        <v>0</v>
      </c>
      <c r="I12" s="40">
        <f t="shared" si="2"/>
        <v>0</v>
      </c>
      <c r="J12" s="40">
        <f t="shared" si="2"/>
        <v>0</v>
      </c>
      <c r="K12" s="40">
        <f t="shared" si="1"/>
        <v>6949367.399999999</v>
      </c>
      <c r="L12" s="40">
        <v>0</v>
      </c>
    </row>
    <row r="13" spans="1:12" ht="15">
      <c r="A13" s="59" t="s">
        <v>16</v>
      </c>
      <c r="B13" s="84">
        <v>0</v>
      </c>
      <c r="C13" s="84">
        <v>44015.27</v>
      </c>
      <c r="D13" s="84">
        <v>277294.8</v>
      </c>
      <c r="E13" s="84">
        <v>0</v>
      </c>
      <c r="F13" s="84">
        <v>0</v>
      </c>
      <c r="G13" s="84">
        <v>444875.33</v>
      </c>
      <c r="H13" s="84">
        <v>0</v>
      </c>
      <c r="I13" s="84">
        <v>0</v>
      </c>
      <c r="J13" s="84">
        <v>0</v>
      </c>
      <c r="K13" s="84">
        <f t="shared" si="1"/>
        <v>766185.4</v>
      </c>
      <c r="L13" s="84">
        <v>0</v>
      </c>
    </row>
    <row r="14" spans="1:12" ht="15">
      <c r="A14" s="59" t="s">
        <v>17</v>
      </c>
      <c r="B14" s="84">
        <v>0</v>
      </c>
      <c r="C14" s="84">
        <v>282799.31</v>
      </c>
      <c r="D14" s="84">
        <v>167554.6</v>
      </c>
      <c r="E14" s="84">
        <v>5713890.85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f t="shared" si="1"/>
        <v>6164244.76</v>
      </c>
      <c r="L14" s="84">
        <v>0</v>
      </c>
    </row>
    <row r="15" spans="1:12" ht="15">
      <c r="A15" s="59" t="s">
        <v>18</v>
      </c>
      <c r="B15" s="84">
        <v>0</v>
      </c>
      <c r="C15" s="84">
        <v>10530.59</v>
      </c>
      <c r="D15" s="84">
        <v>7466.3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f t="shared" si="1"/>
        <v>17996.89</v>
      </c>
      <c r="L15" s="84">
        <v>0</v>
      </c>
    </row>
    <row r="16" spans="1:12" ht="15">
      <c r="A16" s="60" t="s">
        <v>19</v>
      </c>
      <c r="B16" s="84">
        <v>0</v>
      </c>
      <c r="C16" s="84">
        <v>940.35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f t="shared" si="1"/>
        <v>940.35</v>
      </c>
      <c r="L16" s="84">
        <v>0</v>
      </c>
    </row>
    <row r="17" spans="1:12" ht="15">
      <c r="A17" s="41" t="s">
        <v>21</v>
      </c>
      <c r="B17" s="42">
        <v>0</v>
      </c>
      <c r="C17" s="42">
        <v>0.02</v>
      </c>
      <c r="D17" s="42">
        <v>0</v>
      </c>
      <c r="E17" s="42">
        <v>2676.43</v>
      </c>
      <c r="F17" s="42">
        <v>0</v>
      </c>
      <c r="G17" s="42">
        <v>0</v>
      </c>
      <c r="H17" s="42">
        <v>0</v>
      </c>
      <c r="I17" s="42">
        <v>6117551.16</v>
      </c>
      <c r="J17" s="42">
        <v>0</v>
      </c>
      <c r="K17" s="42">
        <f t="shared" si="1"/>
        <v>6120227.61</v>
      </c>
      <c r="L17" s="42">
        <v>0</v>
      </c>
    </row>
    <row r="18" spans="1:12" ht="15">
      <c r="A18" s="41" t="s">
        <v>48</v>
      </c>
      <c r="B18" s="42">
        <v>0</v>
      </c>
      <c r="C18" s="42">
        <v>272769.23</v>
      </c>
      <c r="D18" s="42">
        <v>399965.68</v>
      </c>
      <c r="E18" s="42">
        <v>0</v>
      </c>
      <c r="F18" s="42">
        <v>3594048.02</v>
      </c>
      <c r="G18" s="42">
        <v>107110.54</v>
      </c>
      <c r="H18" s="42">
        <v>10000</v>
      </c>
      <c r="I18" s="42">
        <v>552526.8</v>
      </c>
      <c r="J18" s="42">
        <v>0</v>
      </c>
      <c r="K18" s="42">
        <f t="shared" si="1"/>
        <v>4936420.27</v>
      </c>
      <c r="L18" s="42">
        <v>0</v>
      </c>
    </row>
    <row r="19" spans="1:12" ht="63.75" customHeight="1" hidden="1">
      <c r="A19" s="41" t="s">
        <v>43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f t="shared" si="1"/>
        <v>0</v>
      </c>
      <c r="L19" s="42">
        <v>0</v>
      </c>
    </row>
    <row r="20" spans="1:12" ht="45.75" customHeight="1" hidden="1">
      <c r="A20" s="41" t="s">
        <v>24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f t="shared" si="1"/>
        <v>0</v>
      </c>
      <c r="L20" s="42">
        <v>0</v>
      </c>
    </row>
    <row r="21" spans="1:12" ht="15">
      <c r="A21" s="57" t="s">
        <v>3</v>
      </c>
      <c r="B21" s="42">
        <v>0</v>
      </c>
      <c r="C21" s="42">
        <v>266266.99</v>
      </c>
      <c r="D21" s="42">
        <v>108709.6</v>
      </c>
      <c r="E21" s="42">
        <v>0</v>
      </c>
      <c r="F21" s="42">
        <v>0</v>
      </c>
      <c r="G21" s="42">
        <v>24531.81</v>
      </c>
      <c r="H21" s="42">
        <v>0</v>
      </c>
      <c r="I21" s="42">
        <v>0</v>
      </c>
      <c r="J21" s="42">
        <v>0</v>
      </c>
      <c r="K21" s="42">
        <f t="shared" si="1"/>
        <v>399508.39999999997</v>
      </c>
      <c r="L21" s="42">
        <v>0</v>
      </c>
    </row>
    <row r="22" spans="1:12" ht="15">
      <c r="A22" s="57" t="s">
        <v>25</v>
      </c>
      <c r="B22" s="42">
        <v>0</v>
      </c>
      <c r="C22" s="42">
        <v>0</v>
      </c>
      <c r="D22" s="42">
        <v>0</v>
      </c>
      <c r="E22" s="42">
        <v>0</v>
      </c>
      <c r="F22" s="42">
        <v>248406720.54</v>
      </c>
      <c r="G22" s="42">
        <v>0</v>
      </c>
      <c r="H22" s="42">
        <v>0</v>
      </c>
      <c r="I22" s="42">
        <v>0</v>
      </c>
      <c r="J22" s="42">
        <v>0</v>
      </c>
      <c r="K22" s="42">
        <f t="shared" si="1"/>
        <v>248406720.54</v>
      </c>
      <c r="L22" s="42">
        <v>0</v>
      </c>
    </row>
    <row r="23" spans="1:12" ht="21">
      <c r="A23" s="58" t="s">
        <v>26</v>
      </c>
      <c r="B23" s="40">
        <f>B24+B25</f>
        <v>0</v>
      </c>
      <c r="C23" s="40">
        <f aca="true" t="shared" si="3" ref="C23:K23">C24+C25</f>
        <v>0</v>
      </c>
      <c r="D23" s="40">
        <f t="shared" si="3"/>
        <v>3073.1</v>
      </c>
      <c r="E23" s="40">
        <f t="shared" si="3"/>
        <v>0</v>
      </c>
      <c r="F23" s="40">
        <f>F24+F25</f>
        <v>0</v>
      </c>
      <c r="G23" s="40">
        <f t="shared" si="3"/>
        <v>0</v>
      </c>
      <c r="H23" s="40">
        <f>H24+H25</f>
        <v>0</v>
      </c>
      <c r="I23" s="40">
        <f t="shared" si="3"/>
        <v>0</v>
      </c>
      <c r="J23" s="40">
        <f t="shared" si="3"/>
        <v>0</v>
      </c>
      <c r="K23" s="40">
        <f t="shared" si="3"/>
        <v>3073.1</v>
      </c>
      <c r="L23" s="40">
        <v>0</v>
      </c>
    </row>
    <row r="24" spans="1:12" ht="15" hidden="1">
      <c r="A24" s="61" t="s">
        <v>27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f>B24+C24+D24+E24+G24+H24+I24+J24+F24</f>
        <v>0</v>
      </c>
      <c r="L24" s="84">
        <v>0</v>
      </c>
    </row>
    <row r="25" spans="1:12" ht="15">
      <c r="A25" s="62" t="s">
        <v>28</v>
      </c>
      <c r="B25" s="84">
        <v>0</v>
      </c>
      <c r="C25" s="84">
        <v>0</v>
      </c>
      <c r="D25" s="84">
        <v>3073.1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f>B25+C25+D25+E25+G25+H25+I25+J25+F25</f>
        <v>3073.1</v>
      </c>
      <c r="L25" s="84">
        <v>0</v>
      </c>
    </row>
  </sheetData>
  <sheetProtection/>
  <mergeCells count="7">
    <mergeCell ref="A1:L1"/>
    <mergeCell ref="A2:L2"/>
    <mergeCell ref="B3:I3"/>
    <mergeCell ref="A4:A5"/>
    <mergeCell ref="B4:J4"/>
    <mergeCell ref="K4:K5"/>
    <mergeCell ref="L4:L5"/>
  </mergeCell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77" r:id="rId1"/>
  <ignoredErrors>
    <ignoredError sqref="K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3.421875" style="0" customWidth="1"/>
    <col min="2" max="3" width="14.140625" style="0" customWidth="1"/>
    <col min="4" max="4" width="16.140625" style="0" customWidth="1"/>
    <col min="5" max="5" width="14.140625" style="0" customWidth="1"/>
    <col min="6" max="6" width="14.57421875" style="0" customWidth="1"/>
    <col min="7" max="7" width="8.8515625" style="0" customWidth="1"/>
  </cols>
  <sheetData>
    <row r="1" spans="1:7" ht="17.25">
      <c r="A1" s="22" t="s">
        <v>44</v>
      </c>
      <c r="B1" s="22"/>
      <c r="C1" s="22"/>
      <c r="D1" s="23"/>
      <c r="E1" s="23"/>
      <c r="F1" s="23"/>
      <c r="G1" s="23"/>
    </row>
    <row r="2" spans="1:7" ht="17.25">
      <c r="A2" s="24" t="s">
        <v>52</v>
      </c>
      <c r="B2" s="23"/>
      <c r="C2" s="23"/>
      <c r="D2" s="23"/>
      <c r="E2" s="23"/>
      <c r="F2" s="23"/>
      <c r="G2" s="23"/>
    </row>
    <row r="3" spans="1:7" ht="15">
      <c r="A3" s="10"/>
      <c r="B3" s="11"/>
      <c r="C3" s="11"/>
      <c r="D3" s="2"/>
      <c r="E3" s="2"/>
      <c r="F3" s="2"/>
      <c r="G3" s="3" t="s">
        <v>0</v>
      </c>
    </row>
    <row r="4" spans="1:7" ht="35.25" customHeight="1">
      <c r="A4" s="63" t="s">
        <v>1</v>
      </c>
      <c r="B4" s="33" t="s">
        <v>29</v>
      </c>
      <c r="C4" s="33"/>
      <c r="D4" s="33"/>
      <c r="E4" s="33"/>
      <c r="F4" s="64" t="s">
        <v>35</v>
      </c>
      <c r="G4" s="64" t="s">
        <v>50</v>
      </c>
    </row>
    <row r="5" spans="1:7" ht="15" customHeight="1">
      <c r="A5" s="65"/>
      <c r="B5" s="66" t="s">
        <v>5</v>
      </c>
      <c r="C5" s="66" t="s">
        <v>6</v>
      </c>
      <c r="D5" s="67" t="s">
        <v>7</v>
      </c>
      <c r="E5" s="67" t="s">
        <v>8</v>
      </c>
      <c r="F5" s="65"/>
      <c r="G5" s="65"/>
    </row>
    <row r="6" spans="1:7" ht="82.5" customHeight="1">
      <c r="A6" s="65"/>
      <c r="B6" s="68"/>
      <c r="C6" s="68"/>
      <c r="D6" s="67"/>
      <c r="E6" s="67"/>
      <c r="F6" s="65"/>
      <c r="G6" s="65"/>
    </row>
    <row r="7" spans="1:7" ht="15.75" customHeight="1">
      <c r="A7" s="38" t="s">
        <v>9</v>
      </c>
      <c r="B7" s="40">
        <f>B8+B9+B10+B11+B12+B13+B18+B19+B20+B21+B22+B23+B24+B25</f>
        <v>59578321.65</v>
      </c>
      <c r="C7" s="40">
        <f>C8+C9+C10+C11+C12+C13+C18+C19+C20+C21+C22+C23+C24+C25</f>
        <v>14573384.49</v>
      </c>
      <c r="D7" s="40">
        <f>D8+D9+D10+D11+D12+D13+D18+D19+D20+D21+D22+D23+D24+D25</f>
        <v>892572.0399999999</v>
      </c>
      <c r="E7" s="40">
        <f>E8+E9+E10+E11+E12+E13+E18+E19+E20+E21+E22+E23+E24+E25</f>
        <v>17165121.38</v>
      </c>
      <c r="F7" s="40">
        <f>F8+F9+F10+F11+F12+F13+F18+F19+F20+F21+F22+F23+F24+F25</f>
        <v>92209399.56</v>
      </c>
      <c r="G7" s="40">
        <v>0</v>
      </c>
    </row>
    <row r="8" spans="1:7" ht="15.75" customHeight="1">
      <c r="A8" s="41" t="s">
        <v>10</v>
      </c>
      <c r="B8" s="42">
        <v>21036758.55</v>
      </c>
      <c r="C8" s="42">
        <v>1770000.61</v>
      </c>
      <c r="D8" s="42">
        <v>317164.27</v>
      </c>
      <c r="E8" s="42">
        <v>4928308.52</v>
      </c>
      <c r="F8" s="42">
        <f>SUM(B8:E8)</f>
        <v>28052231.95</v>
      </c>
      <c r="G8" s="42">
        <v>0</v>
      </c>
    </row>
    <row r="9" spans="1:7" ht="15.75" customHeight="1">
      <c r="A9" s="41" t="s">
        <v>11</v>
      </c>
      <c r="B9" s="42">
        <v>0</v>
      </c>
      <c r="C9" s="42">
        <v>427.42</v>
      </c>
      <c r="D9" s="42">
        <v>0</v>
      </c>
      <c r="E9" s="42">
        <v>0</v>
      </c>
      <c r="F9" s="42">
        <f>SUM(B9:E9)</f>
        <v>427.42</v>
      </c>
      <c r="G9" s="42">
        <v>0</v>
      </c>
    </row>
    <row r="10" spans="1:7" ht="15.75" customHeight="1">
      <c r="A10" s="41" t="s">
        <v>12</v>
      </c>
      <c r="B10" s="42">
        <v>7578889.42</v>
      </c>
      <c r="C10" s="42">
        <v>619215.87</v>
      </c>
      <c r="D10" s="42">
        <v>169913.37</v>
      </c>
      <c r="E10" s="42">
        <v>1873821.82</v>
      </c>
      <c r="F10" s="42">
        <f>SUM(B10:E10)</f>
        <v>10241840.48</v>
      </c>
      <c r="G10" s="42">
        <v>0</v>
      </c>
    </row>
    <row r="11" spans="1:7" ht="15.75" customHeight="1">
      <c r="A11" s="41" t="s">
        <v>13</v>
      </c>
      <c r="B11" s="42">
        <v>59914.86</v>
      </c>
      <c r="C11" s="42">
        <v>60113.17</v>
      </c>
      <c r="D11" s="42">
        <v>36085.5</v>
      </c>
      <c r="E11" s="42">
        <v>112725.21</v>
      </c>
      <c r="F11" s="42">
        <f>SUM(B11:E11)</f>
        <v>268838.74</v>
      </c>
      <c r="G11" s="42">
        <v>0</v>
      </c>
    </row>
    <row r="12" spans="1:7" ht="15.75" customHeight="1">
      <c r="A12" s="41" t="s">
        <v>14</v>
      </c>
      <c r="B12" s="42">
        <v>1057.7</v>
      </c>
      <c r="C12" s="42">
        <v>7356.1</v>
      </c>
      <c r="D12" s="42">
        <v>4482</v>
      </c>
      <c r="E12" s="42">
        <v>0</v>
      </c>
      <c r="F12" s="42">
        <f>SUM(B12:E12)</f>
        <v>12895.800000000001</v>
      </c>
      <c r="G12" s="42">
        <v>0</v>
      </c>
    </row>
    <row r="13" spans="1:7" ht="15.75" customHeight="1">
      <c r="A13" s="43" t="s">
        <v>15</v>
      </c>
      <c r="B13" s="40">
        <f>B14+B15+B16+B17</f>
        <v>770011.25</v>
      </c>
      <c r="C13" s="40">
        <f>C14+C15+C16+C17</f>
        <v>2165665.42</v>
      </c>
      <c r="D13" s="40">
        <f>D14+D15+D16+D17</f>
        <v>67525.06</v>
      </c>
      <c r="E13" s="40">
        <f>E14+E15+E16+E17</f>
        <v>4481069.4</v>
      </c>
      <c r="F13" s="40">
        <f>B13+C13+D13+E13</f>
        <v>7484271.130000001</v>
      </c>
      <c r="G13" s="40">
        <v>0</v>
      </c>
    </row>
    <row r="14" spans="1:7" ht="15.75" customHeight="1">
      <c r="A14" s="44" t="s">
        <v>16</v>
      </c>
      <c r="B14" s="84">
        <v>569406.94</v>
      </c>
      <c r="C14" s="84">
        <v>1443211.89</v>
      </c>
      <c r="D14" s="84">
        <v>0</v>
      </c>
      <c r="E14" s="84">
        <v>2987641.37</v>
      </c>
      <c r="F14" s="84">
        <f aca="true" t="shared" si="0" ref="F14:F24">SUM(B14:E14)</f>
        <v>5000260.2</v>
      </c>
      <c r="G14" s="84">
        <v>0</v>
      </c>
    </row>
    <row r="15" spans="1:7" ht="15.75" customHeight="1">
      <c r="A15" s="44" t="s">
        <v>17</v>
      </c>
      <c r="B15" s="84">
        <v>156213.81</v>
      </c>
      <c r="C15" s="84">
        <v>609566.59</v>
      </c>
      <c r="D15" s="84">
        <v>63058.68</v>
      </c>
      <c r="E15" s="84">
        <v>1091265.13</v>
      </c>
      <c r="F15" s="84">
        <f t="shared" si="0"/>
        <v>1920104.21</v>
      </c>
      <c r="G15" s="84">
        <v>0</v>
      </c>
    </row>
    <row r="16" spans="1:7" ht="15.75" customHeight="1">
      <c r="A16" s="44" t="s">
        <v>18</v>
      </c>
      <c r="B16" s="84">
        <v>27720.46</v>
      </c>
      <c r="C16" s="84">
        <v>57053.52</v>
      </c>
      <c r="D16" s="84">
        <v>4350.85</v>
      </c>
      <c r="E16" s="84">
        <v>232654.87</v>
      </c>
      <c r="F16" s="84">
        <f t="shared" si="0"/>
        <v>321779.7</v>
      </c>
      <c r="G16" s="84">
        <v>0</v>
      </c>
    </row>
    <row r="17" spans="1:7" ht="15.75" customHeight="1">
      <c r="A17" s="69" t="s">
        <v>19</v>
      </c>
      <c r="B17" s="84">
        <v>16670.04</v>
      </c>
      <c r="C17" s="84">
        <v>55833.42</v>
      </c>
      <c r="D17" s="84">
        <v>115.53</v>
      </c>
      <c r="E17" s="84">
        <v>169508.03</v>
      </c>
      <c r="F17" s="84">
        <f t="shared" si="0"/>
        <v>242127.02</v>
      </c>
      <c r="G17" s="84">
        <v>0</v>
      </c>
    </row>
    <row r="18" spans="1:7" ht="15.75" customHeight="1">
      <c r="A18" s="41" t="s">
        <v>20</v>
      </c>
      <c r="B18" s="42">
        <v>0</v>
      </c>
      <c r="C18" s="42">
        <v>31976.9</v>
      </c>
      <c r="D18" s="42">
        <v>0</v>
      </c>
      <c r="E18" s="42">
        <v>119917.4</v>
      </c>
      <c r="F18" s="42">
        <f t="shared" si="0"/>
        <v>151894.3</v>
      </c>
      <c r="G18" s="42">
        <v>0</v>
      </c>
    </row>
    <row r="19" spans="1:7" ht="15.75" customHeight="1">
      <c r="A19" s="41" t="s">
        <v>21</v>
      </c>
      <c r="B19" s="42">
        <v>650826.79</v>
      </c>
      <c r="C19" s="42">
        <v>149610.47</v>
      </c>
      <c r="D19" s="42">
        <v>31407.47</v>
      </c>
      <c r="E19" s="42">
        <v>991582.26</v>
      </c>
      <c r="F19" s="42">
        <f t="shared" si="0"/>
        <v>1823426.99</v>
      </c>
      <c r="G19" s="42">
        <v>0</v>
      </c>
    </row>
    <row r="20" spans="1:7" ht="15.75" customHeight="1">
      <c r="A20" s="41" t="s">
        <v>22</v>
      </c>
      <c r="B20" s="42">
        <v>6849851.87</v>
      </c>
      <c r="C20" s="42">
        <v>725254.05</v>
      </c>
      <c r="D20" s="42">
        <v>139221.51</v>
      </c>
      <c r="E20" s="42">
        <v>1617987.94</v>
      </c>
      <c r="F20" s="42">
        <f t="shared" si="0"/>
        <v>9332315.37</v>
      </c>
      <c r="G20" s="42">
        <v>0</v>
      </c>
    </row>
    <row r="21" spans="1:7" ht="15.75" customHeight="1">
      <c r="A21" s="41" t="s">
        <v>36</v>
      </c>
      <c r="B21" s="42">
        <v>0</v>
      </c>
      <c r="C21" s="42">
        <v>0</v>
      </c>
      <c r="D21" s="42">
        <v>0</v>
      </c>
      <c r="E21" s="42">
        <v>5606.27</v>
      </c>
      <c r="F21" s="42">
        <f t="shared" si="0"/>
        <v>5606.27</v>
      </c>
      <c r="G21" s="42">
        <v>0</v>
      </c>
    </row>
    <row r="22" spans="1:7" ht="15.75" customHeight="1">
      <c r="A22" s="41" t="s">
        <v>37</v>
      </c>
      <c r="B22" s="42">
        <v>45604.61</v>
      </c>
      <c r="C22" s="42">
        <v>0</v>
      </c>
      <c r="D22" s="42">
        <v>0</v>
      </c>
      <c r="E22" s="42">
        <v>0</v>
      </c>
      <c r="F22" s="42">
        <f t="shared" si="0"/>
        <v>45604.61</v>
      </c>
      <c r="G22" s="42">
        <v>0</v>
      </c>
    </row>
    <row r="23" spans="1:7" ht="15.75" customHeight="1">
      <c r="A23" s="41" t="s">
        <v>3</v>
      </c>
      <c r="B23" s="42">
        <v>736739.74</v>
      </c>
      <c r="C23" s="42">
        <v>7241116.22</v>
      </c>
      <c r="D23" s="42">
        <v>11709.96</v>
      </c>
      <c r="E23" s="42">
        <v>2764217.56</v>
      </c>
      <c r="F23" s="42">
        <f t="shared" si="0"/>
        <v>10753783.48</v>
      </c>
      <c r="G23" s="42">
        <v>0</v>
      </c>
    </row>
    <row r="24" spans="1:7" ht="15.75" customHeight="1">
      <c r="A24" s="41" t="s">
        <v>25</v>
      </c>
      <c r="B24" s="42">
        <v>102638</v>
      </c>
      <c r="C24" s="42">
        <v>1647027.6</v>
      </c>
      <c r="D24" s="42">
        <v>8500</v>
      </c>
      <c r="E24" s="42">
        <v>0</v>
      </c>
      <c r="F24" s="42">
        <f t="shared" si="0"/>
        <v>1758165.6</v>
      </c>
      <c r="G24" s="42">
        <v>0</v>
      </c>
    </row>
    <row r="25" spans="1:7" ht="15.75" customHeight="1">
      <c r="A25" s="43" t="s">
        <v>26</v>
      </c>
      <c r="B25" s="40">
        <f>B26+B27</f>
        <v>21746028.86</v>
      </c>
      <c r="C25" s="40">
        <f>C26+C27</f>
        <v>155620.66</v>
      </c>
      <c r="D25" s="40">
        <f>D26+D27</f>
        <v>106562.9</v>
      </c>
      <c r="E25" s="40">
        <f>E26+E27</f>
        <v>269885</v>
      </c>
      <c r="F25" s="40">
        <f>F26+F27</f>
        <v>22278097.42</v>
      </c>
      <c r="G25" s="40">
        <v>0</v>
      </c>
    </row>
    <row r="26" spans="1:7" ht="15.75" customHeight="1">
      <c r="A26" s="46" t="s">
        <v>27</v>
      </c>
      <c r="B26" s="84">
        <v>21345547.03</v>
      </c>
      <c r="C26" s="84">
        <v>0</v>
      </c>
      <c r="D26" s="84">
        <v>0</v>
      </c>
      <c r="E26" s="84">
        <v>0</v>
      </c>
      <c r="F26" s="84">
        <f>SUM(B26:E26)</f>
        <v>21345547.03</v>
      </c>
      <c r="G26" s="84">
        <v>0</v>
      </c>
    </row>
    <row r="27" spans="1:7" ht="15.75" customHeight="1">
      <c r="A27" s="70" t="s">
        <v>28</v>
      </c>
      <c r="B27" s="84">
        <v>400481.83</v>
      </c>
      <c r="C27" s="84">
        <v>155620.66</v>
      </c>
      <c r="D27" s="84">
        <v>106562.9</v>
      </c>
      <c r="E27" s="84">
        <v>269885</v>
      </c>
      <c r="F27" s="84">
        <f>SUM(B27:E27)</f>
        <v>932550.39</v>
      </c>
      <c r="G27" s="84">
        <v>0</v>
      </c>
    </row>
  </sheetData>
  <sheetProtection/>
  <mergeCells count="10">
    <mergeCell ref="D5:D6"/>
    <mergeCell ref="E5:E6"/>
    <mergeCell ref="A1:G1"/>
    <mergeCell ref="A2:G2"/>
    <mergeCell ref="A4:A6"/>
    <mergeCell ref="B4:E4"/>
    <mergeCell ref="F4:F6"/>
    <mergeCell ref="G4:G6"/>
    <mergeCell ref="B5:B6"/>
    <mergeCell ref="C5:C6"/>
  </mergeCells>
  <printOptions/>
  <pageMargins left="0.3937007874015748" right="0.3937007874015748" top="0.7874015748031497" bottom="0.3937007874015748" header="0.31496062992125984" footer="0.31496062992125984"/>
  <pageSetup fitToHeight="0" fitToWidth="0" horizontalDpi="600" verticalDpi="600" orientation="landscape" paperSize="9" scale="85" r:id="rId1"/>
  <ignoredErrors>
    <ignoredError sqref="F25 F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46.8515625" style="0" customWidth="1"/>
    <col min="2" max="6" width="14.140625" style="0" customWidth="1"/>
    <col min="7" max="7" width="13.8515625" style="0" hidden="1" customWidth="1"/>
    <col min="8" max="8" width="14.140625" style="0" customWidth="1"/>
    <col min="9" max="9" width="15.8515625" style="0" customWidth="1"/>
    <col min="10" max="10" width="14.7109375" style="0" customWidth="1"/>
    <col min="11" max="11" width="15.57421875" style="0" customWidth="1"/>
    <col min="12" max="12" width="14.28125" style="0" customWidth="1"/>
    <col min="13" max="13" width="13.57421875" style="0" customWidth="1"/>
    <col min="14" max="14" width="8.8515625" style="0" customWidth="1"/>
    <col min="15" max="15" width="24.57421875" style="0" customWidth="1"/>
  </cols>
  <sheetData>
    <row r="1" spans="1:14" ht="17.25">
      <c r="A1" s="22" t="s">
        <v>45</v>
      </c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1.75" customHeight="1">
      <c r="A2" s="24" t="s">
        <v>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10"/>
      <c r="B4" s="10"/>
      <c r="C4" s="10"/>
      <c r="D4" s="10"/>
      <c r="E4" s="10"/>
      <c r="F4" s="10"/>
      <c r="G4" s="1"/>
      <c r="H4" s="1"/>
      <c r="I4" s="1"/>
      <c r="J4" s="1"/>
      <c r="K4" s="1"/>
      <c r="L4" s="1"/>
      <c r="M4" s="2"/>
      <c r="N4" s="3" t="s">
        <v>0</v>
      </c>
    </row>
    <row r="5" spans="1:14" ht="15" customHeight="1">
      <c r="A5" s="27" t="s">
        <v>1</v>
      </c>
      <c r="B5" s="71" t="s">
        <v>29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74" t="s">
        <v>35</v>
      </c>
      <c r="N5" s="64" t="s">
        <v>51</v>
      </c>
    </row>
    <row r="6" spans="1:14" ht="101.25" customHeight="1">
      <c r="A6" s="34"/>
      <c r="B6" s="52" t="s">
        <v>30</v>
      </c>
      <c r="C6" s="52" t="s">
        <v>5</v>
      </c>
      <c r="D6" s="52" t="s">
        <v>6</v>
      </c>
      <c r="E6" s="52" t="s">
        <v>38</v>
      </c>
      <c r="F6" s="75" t="s">
        <v>31</v>
      </c>
      <c r="G6" s="76" t="s">
        <v>2</v>
      </c>
      <c r="H6" s="77" t="s">
        <v>32</v>
      </c>
      <c r="I6" s="53" t="s">
        <v>7</v>
      </c>
      <c r="J6" s="53" t="s">
        <v>8</v>
      </c>
      <c r="K6" s="53" t="s">
        <v>34</v>
      </c>
      <c r="L6" s="78" t="s">
        <v>3</v>
      </c>
      <c r="M6" s="79"/>
      <c r="N6" s="64"/>
    </row>
    <row r="7" spans="1:15" ht="17.25" customHeight="1">
      <c r="A7" s="38" t="s">
        <v>9</v>
      </c>
      <c r="B7" s="40">
        <f>B8+B9+B10+B11+B12+B13+B18+B19+B20+B22+B23+B25+B26+B27+B28+B21+B24</f>
        <v>22803408.99</v>
      </c>
      <c r="C7" s="40">
        <f>C8+C9+C10+C11+C12+C13+C18+C19+C20+C22+C23+C25+C26+C27+C28+C21+C24</f>
        <v>331514484.55999994</v>
      </c>
      <c r="D7" s="40">
        <f aca="true" t="shared" si="0" ref="D7:L7">D8+D9+D10+D11+D12+D13+D18+D19+D20+D22+D23+D25+D26+D27+D28+D21+D24</f>
        <v>25185209.18</v>
      </c>
      <c r="E7" s="40">
        <f t="shared" si="0"/>
        <v>1970507.83</v>
      </c>
      <c r="F7" s="40">
        <f t="shared" si="0"/>
        <v>65424894.18000001</v>
      </c>
      <c r="G7" s="40">
        <f t="shared" si="0"/>
        <v>0</v>
      </c>
      <c r="H7" s="40">
        <f t="shared" si="0"/>
        <v>0</v>
      </c>
      <c r="I7" s="40">
        <f t="shared" si="0"/>
        <v>34078995.300000004</v>
      </c>
      <c r="J7" s="40">
        <f>J8+J9+J10+J11+J12+J13+J18+J19+J20+J22+J23+J25+J26+J27+J28+J21+J24</f>
        <v>15839191.649999999</v>
      </c>
      <c r="K7" s="40">
        <f t="shared" si="0"/>
        <v>6152801.699999999</v>
      </c>
      <c r="L7" s="40">
        <f t="shared" si="0"/>
        <v>36101929.31</v>
      </c>
      <c r="M7" s="40">
        <f aca="true" t="shared" si="1" ref="M7:M14">SUM(B7:L7)</f>
        <v>539071422.6999999</v>
      </c>
      <c r="N7" s="40">
        <v>0</v>
      </c>
      <c r="O7" s="12"/>
    </row>
    <row r="8" spans="1:14" ht="15" customHeight="1">
      <c r="A8" s="41" t="s">
        <v>10</v>
      </c>
      <c r="B8" s="42">
        <v>16919526.43</v>
      </c>
      <c r="C8" s="42">
        <v>179015956.84</v>
      </c>
      <c r="D8" s="42">
        <v>15353623.2</v>
      </c>
      <c r="E8" s="80">
        <v>0</v>
      </c>
      <c r="F8" s="42">
        <v>12873754.12</v>
      </c>
      <c r="G8" s="42"/>
      <c r="H8" s="42">
        <v>0</v>
      </c>
      <c r="I8" s="42">
        <v>12355481.25</v>
      </c>
      <c r="J8" s="42">
        <v>8068767.91</v>
      </c>
      <c r="K8" s="42">
        <v>4296029.27</v>
      </c>
      <c r="L8" s="42">
        <v>6276382.11</v>
      </c>
      <c r="M8" s="42">
        <f t="shared" si="1"/>
        <v>255159521.13000003</v>
      </c>
      <c r="N8" s="42">
        <v>0</v>
      </c>
    </row>
    <row r="9" spans="1:14" ht="15" customHeight="1">
      <c r="A9" s="41" t="s">
        <v>11</v>
      </c>
      <c r="B9" s="42">
        <v>4887.56</v>
      </c>
      <c r="C9" s="42">
        <v>0</v>
      </c>
      <c r="D9" s="42">
        <v>0</v>
      </c>
      <c r="E9" s="80">
        <v>0</v>
      </c>
      <c r="F9" s="42">
        <v>6222.11</v>
      </c>
      <c r="G9" s="42"/>
      <c r="H9" s="42">
        <v>0</v>
      </c>
      <c r="I9" s="42">
        <v>14713.4</v>
      </c>
      <c r="J9" s="42">
        <v>0</v>
      </c>
      <c r="K9" s="42">
        <v>0</v>
      </c>
      <c r="L9" s="42">
        <v>375</v>
      </c>
      <c r="M9" s="42">
        <f t="shared" si="1"/>
        <v>26198.07</v>
      </c>
      <c r="N9" s="42">
        <v>0</v>
      </c>
    </row>
    <row r="10" spans="1:14" ht="15" customHeight="1">
      <c r="A10" s="41" t="s">
        <v>12</v>
      </c>
      <c r="B10" s="42">
        <v>5748148.97</v>
      </c>
      <c r="C10" s="42">
        <v>77685947.57</v>
      </c>
      <c r="D10" s="42">
        <v>8784054.13</v>
      </c>
      <c r="E10" s="80">
        <v>0</v>
      </c>
      <c r="F10" s="42">
        <v>4652413.47</v>
      </c>
      <c r="G10" s="42"/>
      <c r="H10" s="42">
        <v>0</v>
      </c>
      <c r="I10" s="42">
        <v>6496477.94</v>
      </c>
      <c r="J10" s="42">
        <v>3387446.18</v>
      </c>
      <c r="K10" s="42">
        <v>1621757.82</v>
      </c>
      <c r="L10" s="42">
        <v>2267628.8</v>
      </c>
      <c r="M10" s="42">
        <f t="shared" si="1"/>
        <v>110643874.87999998</v>
      </c>
      <c r="N10" s="42">
        <v>0</v>
      </c>
    </row>
    <row r="11" spans="1:14" ht="15" customHeight="1">
      <c r="A11" s="41" t="s">
        <v>13</v>
      </c>
      <c r="B11" s="42">
        <v>13253.3</v>
      </c>
      <c r="C11" s="42">
        <v>934714.04</v>
      </c>
      <c r="D11" s="42">
        <v>41197.68</v>
      </c>
      <c r="E11" s="80">
        <v>0</v>
      </c>
      <c r="F11" s="42">
        <v>20274.76</v>
      </c>
      <c r="G11" s="42"/>
      <c r="H11" s="42">
        <v>0</v>
      </c>
      <c r="I11" s="42">
        <v>614698.46</v>
      </c>
      <c r="J11" s="42">
        <v>35987.75</v>
      </c>
      <c r="K11" s="42">
        <v>21778.62</v>
      </c>
      <c r="L11" s="42">
        <v>0</v>
      </c>
      <c r="M11" s="42">
        <f t="shared" si="1"/>
        <v>1681904.6100000003</v>
      </c>
      <c r="N11" s="42">
        <v>0</v>
      </c>
    </row>
    <row r="12" spans="1:14" ht="15" customHeight="1">
      <c r="A12" s="41" t="s">
        <v>14</v>
      </c>
      <c r="B12" s="42"/>
      <c r="C12" s="42">
        <v>7500</v>
      </c>
      <c r="D12" s="42">
        <v>0</v>
      </c>
      <c r="E12" s="80">
        <v>0</v>
      </c>
      <c r="F12" s="42">
        <v>0</v>
      </c>
      <c r="G12" s="42"/>
      <c r="H12" s="42">
        <v>0</v>
      </c>
      <c r="I12" s="42">
        <v>60729.6</v>
      </c>
      <c r="J12" s="42">
        <v>38000</v>
      </c>
      <c r="K12" s="42">
        <v>0</v>
      </c>
      <c r="L12" s="42">
        <v>0</v>
      </c>
      <c r="M12" s="42">
        <f t="shared" si="1"/>
        <v>106229.6</v>
      </c>
      <c r="N12" s="42">
        <v>0</v>
      </c>
    </row>
    <row r="13" spans="1:15" ht="17.25" customHeight="1">
      <c r="A13" s="43" t="s">
        <v>15</v>
      </c>
      <c r="B13" s="40">
        <f>B14+B15+B16+B17</f>
        <v>85603.79</v>
      </c>
      <c r="C13" s="40">
        <f aca="true" t="shared" si="2" ref="C13:L13">C14+C15+C16+C17</f>
        <v>29742094.839999996</v>
      </c>
      <c r="D13" s="40">
        <f t="shared" si="2"/>
        <v>542619.3200000001</v>
      </c>
      <c r="E13" s="40">
        <f t="shared" si="2"/>
        <v>0</v>
      </c>
      <c r="F13" s="40">
        <f t="shared" si="2"/>
        <v>4810277.49</v>
      </c>
      <c r="G13" s="40">
        <v>0</v>
      </c>
      <c r="H13" s="40">
        <f t="shared" si="2"/>
        <v>0</v>
      </c>
      <c r="I13" s="40">
        <f t="shared" si="2"/>
        <v>1268374.97</v>
      </c>
      <c r="J13" s="40">
        <f t="shared" si="2"/>
        <v>1527589.6900000002</v>
      </c>
      <c r="K13" s="40">
        <f t="shared" si="2"/>
        <v>125785.74999999999</v>
      </c>
      <c r="L13" s="40">
        <f t="shared" si="2"/>
        <v>0</v>
      </c>
      <c r="M13" s="40">
        <f t="shared" si="1"/>
        <v>38102345.849999994</v>
      </c>
      <c r="N13" s="40">
        <v>0</v>
      </c>
      <c r="O13" s="12"/>
    </row>
    <row r="14" spans="1:14" ht="15" customHeight="1">
      <c r="A14" s="44" t="s">
        <v>16</v>
      </c>
      <c r="B14" s="84">
        <v>48366.72</v>
      </c>
      <c r="C14" s="84">
        <v>20823589.47</v>
      </c>
      <c r="D14" s="84">
        <v>10385.28</v>
      </c>
      <c r="E14" s="85">
        <v>0</v>
      </c>
      <c r="F14" s="84">
        <v>228927.47</v>
      </c>
      <c r="G14" s="84"/>
      <c r="H14" s="84">
        <v>0</v>
      </c>
      <c r="I14" s="84">
        <v>430798.84</v>
      </c>
      <c r="J14" s="84">
        <v>169410.77</v>
      </c>
      <c r="K14" s="86">
        <v>81024.9</v>
      </c>
      <c r="L14" s="84">
        <v>0</v>
      </c>
      <c r="M14" s="84">
        <f t="shared" si="1"/>
        <v>21792503.449999996</v>
      </c>
      <c r="N14" s="84">
        <v>0</v>
      </c>
    </row>
    <row r="15" spans="1:14" ht="15" customHeight="1">
      <c r="A15" s="44" t="s">
        <v>17</v>
      </c>
      <c r="B15" s="85">
        <v>36870.39</v>
      </c>
      <c r="C15" s="85">
        <v>6165329.88</v>
      </c>
      <c r="D15" s="85">
        <v>412422.5</v>
      </c>
      <c r="E15" s="85">
        <v>0</v>
      </c>
      <c r="F15" s="85">
        <v>3988050.07</v>
      </c>
      <c r="G15" s="84"/>
      <c r="H15" s="84">
        <v>0</v>
      </c>
      <c r="I15" s="85">
        <v>778547.65</v>
      </c>
      <c r="J15" s="85">
        <v>1338824.32</v>
      </c>
      <c r="K15" s="87">
        <v>38718.87</v>
      </c>
      <c r="L15" s="85">
        <v>0</v>
      </c>
      <c r="M15" s="84">
        <f aca="true" t="shared" si="3" ref="M15:M27">SUM(B15:L15)</f>
        <v>12758763.68</v>
      </c>
      <c r="N15" s="84">
        <v>0</v>
      </c>
    </row>
    <row r="16" spans="1:14" ht="15" customHeight="1">
      <c r="A16" s="44" t="s">
        <v>18</v>
      </c>
      <c r="B16" s="85">
        <v>258.73</v>
      </c>
      <c r="C16" s="85">
        <v>2222194.22</v>
      </c>
      <c r="D16" s="85">
        <v>11249.78</v>
      </c>
      <c r="E16" s="85">
        <v>0</v>
      </c>
      <c r="F16" s="85">
        <v>48861.44</v>
      </c>
      <c r="G16" s="84"/>
      <c r="H16" s="84">
        <v>0</v>
      </c>
      <c r="I16" s="85">
        <v>29636.9</v>
      </c>
      <c r="J16" s="85">
        <v>16416.35</v>
      </c>
      <c r="K16" s="87">
        <v>2142.67</v>
      </c>
      <c r="L16" s="85">
        <v>0</v>
      </c>
      <c r="M16" s="84">
        <f t="shared" si="3"/>
        <v>2330760.09</v>
      </c>
      <c r="N16" s="84">
        <v>0</v>
      </c>
    </row>
    <row r="17" spans="1:14" ht="15" customHeight="1">
      <c r="A17" s="69" t="s">
        <v>19</v>
      </c>
      <c r="B17" s="85">
        <v>107.95</v>
      </c>
      <c r="C17" s="85">
        <v>530981.27</v>
      </c>
      <c r="D17" s="85">
        <v>108561.76</v>
      </c>
      <c r="E17" s="85">
        <v>0</v>
      </c>
      <c r="F17" s="85">
        <v>544438.51</v>
      </c>
      <c r="G17" s="84"/>
      <c r="H17" s="84">
        <v>0</v>
      </c>
      <c r="I17" s="85">
        <v>29391.58</v>
      </c>
      <c r="J17" s="85">
        <v>2938.25</v>
      </c>
      <c r="K17" s="87">
        <v>3899.31</v>
      </c>
      <c r="L17" s="85">
        <v>0</v>
      </c>
      <c r="M17" s="84">
        <f t="shared" si="3"/>
        <v>1220318.6300000001</v>
      </c>
      <c r="N17" s="84">
        <v>0</v>
      </c>
    </row>
    <row r="18" spans="1:14" ht="15" customHeight="1">
      <c r="A18" s="41" t="s">
        <v>20</v>
      </c>
      <c r="B18" s="80">
        <v>0</v>
      </c>
      <c r="C18" s="80">
        <v>0</v>
      </c>
      <c r="D18" s="80">
        <v>0</v>
      </c>
      <c r="E18" s="80">
        <v>0</v>
      </c>
      <c r="F18" s="80">
        <v>26019.4</v>
      </c>
      <c r="G18" s="42"/>
      <c r="H18" s="42">
        <v>0</v>
      </c>
      <c r="I18" s="80">
        <v>285513.94</v>
      </c>
      <c r="J18" s="80">
        <v>0</v>
      </c>
      <c r="K18" s="81">
        <v>9537.84</v>
      </c>
      <c r="L18" s="81">
        <v>27557543.4</v>
      </c>
      <c r="M18" s="42">
        <f t="shared" si="3"/>
        <v>27878614.58</v>
      </c>
      <c r="N18" s="42">
        <v>0</v>
      </c>
    </row>
    <row r="19" spans="1:14" ht="15" customHeight="1">
      <c r="A19" s="41" t="s">
        <v>21</v>
      </c>
      <c r="B19" s="80">
        <v>0</v>
      </c>
      <c r="C19" s="80">
        <v>6242716.43</v>
      </c>
      <c r="D19" s="80">
        <v>150994.35</v>
      </c>
      <c r="E19" s="80">
        <v>0</v>
      </c>
      <c r="F19" s="80">
        <v>23061376.28</v>
      </c>
      <c r="G19" s="80"/>
      <c r="H19" s="42">
        <v>0</v>
      </c>
      <c r="I19" s="80">
        <v>9174795.41</v>
      </c>
      <c r="J19" s="80">
        <v>18285.08</v>
      </c>
      <c r="K19" s="82">
        <v>41119.53</v>
      </c>
      <c r="L19" s="80">
        <v>0</v>
      </c>
      <c r="M19" s="42">
        <f t="shared" si="3"/>
        <v>38689287.08</v>
      </c>
      <c r="N19" s="42">
        <v>0</v>
      </c>
    </row>
    <row r="20" spans="1:14" ht="15" customHeight="1">
      <c r="A20" s="41" t="s">
        <v>48</v>
      </c>
      <c r="B20" s="80">
        <v>0</v>
      </c>
      <c r="C20" s="80">
        <v>10337705.9</v>
      </c>
      <c r="D20" s="80">
        <v>65766.5</v>
      </c>
      <c r="E20" s="80">
        <v>0</v>
      </c>
      <c r="F20" s="80">
        <v>1402179.89</v>
      </c>
      <c r="G20" s="42"/>
      <c r="H20" s="42">
        <v>0</v>
      </c>
      <c r="I20" s="80">
        <v>1438661.16</v>
      </c>
      <c r="J20" s="80">
        <v>639889.75</v>
      </c>
      <c r="K20" s="82">
        <v>8066.43</v>
      </c>
      <c r="L20" s="80">
        <v>0</v>
      </c>
      <c r="M20" s="42">
        <f t="shared" si="3"/>
        <v>13892269.63</v>
      </c>
      <c r="N20" s="42">
        <v>0</v>
      </c>
    </row>
    <row r="21" spans="1:14" ht="34.5" customHeight="1" hidden="1">
      <c r="A21" s="41" t="s">
        <v>42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42"/>
      <c r="H21" s="42">
        <v>0</v>
      </c>
      <c r="I21" s="80">
        <v>0</v>
      </c>
      <c r="J21" s="80">
        <v>0</v>
      </c>
      <c r="K21" s="82">
        <v>0</v>
      </c>
      <c r="L21" s="80">
        <v>0</v>
      </c>
      <c r="M21" s="42">
        <f t="shared" si="3"/>
        <v>0</v>
      </c>
      <c r="N21" s="42">
        <v>0</v>
      </c>
    </row>
    <row r="22" spans="1:14" ht="48.75" customHeight="1" hidden="1">
      <c r="A22" s="41" t="s">
        <v>39</v>
      </c>
      <c r="B22" s="42">
        <v>0</v>
      </c>
      <c r="C22" s="42">
        <v>0</v>
      </c>
      <c r="D22" s="42">
        <v>0</v>
      </c>
      <c r="E22" s="80">
        <v>0</v>
      </c>
      <c r="F22" s="42">
        <v>0</v>
      </c>
      <c r="G22" s="42"/>
      <c r="H22" s="42">
        <v>0</v>
      </c>
      <c r="I22" s="42">
        <v>0</v>
      </c>
      <c r="J22" s="42">
        <v>0</v>
      </c>
      <c r="K22" s="83">
        <v>0</v>
      </c>
      <c r="L22" s="42">
        <v>0</v>
      </c>
      <c r="M22" s="42">
        <f t="shared" si="3"/>
        <v>0</v>
      </c>
      <c r="N22" s="42">
        <v>0</v>
      </c>
    </row>
    <row r="23" spans="1:14" ht="19.5" customHeight="1">
      <c r="A23" s="41" t="s">
        <v>36</v>
      </c>
      <c r="B23" s="80">
        <v>62.5</v>
      </c>
      <c r="C23" s="80">
        <v>4698798.04</v>
      </c>
      <c r="D23" s="80">
        <v>0</v>
      </c>
      <c r="E23" s="80">
        <v>0</v>
      </c>
      <c r="F23" s="80">
        <v>0</v>
      </c>
      <c r="G23" s="42"/>
      <c r="H23" s="42">
        <v>0</v>
      </c>
      <c r="I23" s="80">
        <v>0</v>
      </c>
      <c r="J23" s="80">
        <v>7134.29</v>
      </c>
      <c r="K23" s="81">
        <v>1434.6</v>
      </c>
      <c r="L23" s="80">
        <v>0</v>
      </c>
      <c r="M23" s="42">
        <f t="shared" si="3"/>
        <v>4707429.43</v>
      </c>
      <c r="N23" s="42">
        <v>0</v>
      </c>
    </row>
    <row r="24" spans="1:14" ht="37.5" customHeight="1">
      <c r="A24" s="41" t="s">
        <v>24</v>
      </c>
      <c r="B24" s="80">
        <v>0</v>
      </c>
      <c r="C24" s="80">
        <v>0</v>
      </c>
      <c r="D24" s="80">
        <v>0</v>
      </c>
      <c r="E24" s="80">
        <v>1573225.03</v>
      </c>
      <c r="F24" s="80">
        <v>1925</v>
      </c>
      <c r="G24" s="80"/>
      <c r="H24" s="42">
        <v>0</v>
      </c>
      <c r="I24" s="80">
        <v>0</v>
      </c>
      <c r="J24" s="80">
        <v>0</v>
      </c>
      <c r="K24" s="81">
        <v>0</v>
      </c>
      <c r="L24" s="80">
        <v>0</v>
      </c>
      <c r="M24" s="42">
        <f t="shared" si="3"/>
        <v>1575150.03</v>
      </c>
      <c r="N24" s="42">
        <v>0</v>
      </c>
    </row>
    <row r="25" spans="1:14" ht="15" customHeight="1">
      <c r="A25" s="41" t="s">
        <v>40</v>
      </c>
      <c r="B25" s="80">
        <v>13562.44</v>
      </c>
      <c r="C25" s="80">
        <v>1015575.53</v>
      </c>
      <c r="D25" s="80">
        <v>0</v>
      </c>
      <c r="E25" s="80">
        <v>0</v>
      </c>
      <c r="F25" s="80">
        <v>30911.28</v>
      </c>
      <c r="G25" s="42"/>
      <c r="H25" s="42">
        <v>0</v>
      </c>
      <c r="I25" s="80">
        <v>0</v>
      </c>
      <c r="J25" s="80">
        <v>0</v>
      </c>
      <c r="K25" s="81">
        <v>0</v>
      </c>
      <c r="L25" s="80">
        <v>0</v>
      </c>
      <c r="M25" s="42">
        <f t="shared" si="3"/>
        <v>1060049.25</v>
      </c>
      <c r="N25" s="42">
        <v>0</v>
      </c>
    </row>
    <row r="26" spans="1:14" ht="15" customHeight="1">
      <c r="A26" s="41" t="s">
        <v>3</v>
      </c>
      <c r="B26" s="80">
        <v>18364</v>
      </c>
      <c r="C26" s="80">
        <v>18828447.76</v>
      </c>
      <c r="D26" s="80">
        <v>246954</v>
      </c>
      <c r="E26" s="80">
        <v>397282.8</v>
      </c>
      <c r="F26" s="80">
        <v>636751.27</v>
      </c>
      <c r="G26" s="42"/>
      <c r="H26" s="42">
        <v>0</v>
      </c>
      <c r="I26" s="80">
        <v>1356246.45</v>
      </c>
      <c r="J26" s="80">
        <v>2116091</v>
      </c>
      <c r="K26" s="81">
        <v>3929.59</v>
      </c>
      <c r="L26" s="80">
        <v>0</v>
      </c>
      <c r="M26" s="42">
        <f t="shared" si="3"/>
        <v>23604066.87</v>
      </c>
      <c r="N26" s="42">
        <v>0</v>
      </c>
    </row>
    <row r="27" spans="1:14" ht="15" customHeight="1">
      <c r="A27" s="41" t="s">
        <v>25</v>
      </c>
      <c r="B27" s="80">
        <v>0</v>
      </c>
      <c r="C27" s="80">
        <v>11520</v>
      </c>
      <c r="D27" s="80">
        <v>0</v>
      </c>
      <c r="E27" s="80">
        <v>0</v>
      </c>
      <c r="F27" s="80">
        <v>4732068.35</v>
      </c>
      <c r="G27" s="42"/>
      <c r="H27" s="42">
        <v>0</v>
      </c>
      <c r="I27" s="80">
        <v>310389.84</v>
      </c>
      <c r="J27" s="80">
        <v>0</v>
      </c>
      <c r="K27" s="80">
        <v>0</v>
      </c>
      <c r="L27" s="80">
        <v>0</v>
      </c>
      <c r="M27" s="42">
        <f t="shared" si="3"/>
        <v>5053978.1899999995</v>
      </c>
      <c r="N27" s="42">
        <v>0</v>
      </c>
    </row>
    <row r="28" spans="1:15" ht="18" customHeight="1">
      <c r="A28" s="43" t="s">
        <v>26</v>
      </c>
      <c r="B28" s="40">
        <f>B29+B30</f>
        <v>0</v>
      </c>
      <c r="C28" s="40">
        <f aca="true" t="shared" si="4" ref="C28:L28">C29+C30</f>
        <v>2993507.61</v>
      </c>
      <c r="D28" s="40">
        <f t="shared" si="4"/>
        <v>0</v>
      </c>
      <c r="E28" s="40">
        <f t="shared" si="4"/>
        <v>0</v>
      </c>
      <c r="F28" s="40">
        <f t="shared" si="4"/>
        <v>13170720.76</v>
      </c>
      <c r="G28" s="40">
        <v>0</v>
      </c>
      <c r="H28" s="40">
        <f t="shared" si="4"/>
        <v>0</v>
      </c>
      <c r="I28" s="40">
        <f t="shared" si="4"/>
        <v>702912.88</v>
      </c>
      <c r="J28" s="40">
        <f t="shared" si="4"/>
        <v>0</v>
      </c>
      <c r="K28" s="40">
        <f t="shared" si="4"/>
        <v>23362.25</v>
      </c>
      <c r="L28" s="40">
        <f t="shared" si="4"/>
        <v>0</v>
      </c>
      <c r="M28" s="40">
        <f>SUM(B28:L28)</f>
        <v>16890503.5</v>
      </c>
      <c r="N28" s="40">
        <v>0</v>
      </c>
      <c r="O28" s="12"/>
    </row>
    <row r="29" spans="1:14" ht="15" customHeight="1">
      <c r="A29" s="46" t="s">
        <v>27</v>
      </c>
      <c r="B29" s="85">
        <v>0</v>
      </c>
      <c r="C29" s="85">
        <v>2985932.21</v>
      </c>
      <c r="D29" s="85">
        <v>0</v>
      </c>
      <c r="E29" s="85">
        <v>0</v>
      </c>
      <c r="F29" s="85">
        <v>0</v>
      </c>
      <c r="G29" s="84"/>
      <c r="H29" s="84">
        <v>0</v>
      </c>
      <c r="I29" s="85">
        <v>0</v>
      </c>
      <c r="J29" s="85">
        <v>0</v>
      </c>
      <c r="K29" s="85">
        <v>0</v>
      </c>
      <c r="L29" s="85">
        <v>0</v>
      </c>
      <c r="M29" s="84">
        <f>SUM(B29:L29)</f>
        <v>2985932.21</v>
      </c>
      <c r="N29" s="84">
        <v>0</v>
      </c>
    </row>
    <row r="30" spans="1:14" ht="15" customHeight="1">
      <c r="A30" s="70" t="s">
        <v>28</v>
      </c>
      <c r="B30" s="85">
        <v>0</v>
      </c>
      <c r="C30" s="85">
        <v>7575.4</v>
      </c>
      <c r="D30" s="85">
        <v>0</v>
      </c>
      <c r="E30" s="85">
        <v>0</v>
      </c>
      <c r="F30" s="85">
        <v>13170720.76</v>
      </c>
      <c r="G30" s="84"/>
      <c r="H30" s="84">
        <v>0</v>
      </c>
      <c r="I30" s="85">
        <v>702912.88</v>
      </c>
      <c r="J30" s="85">
        <v>0</v>
      </c>
      <c r="K30" s="88">
        <v>23362.25</v>
      </c>
      <c r="L30" s="85">
        <v>0</v>
      </c>
      <c r="M30" s="84">
        <f>SUM(B30:L30)</f>
        <v>13904571.290000001</v>
      </c>
      <c r="N30" s="84">
        <v>0</v>
      </c>
    </row>
  </sheetData>
  <sheetProtection/>
  <mergeCells count="7">
    <mergeCell ref="A1:N1"/>
    <mergeCell ref="A2:N2"/>
    <mergeCell ref="A3:N3"/>
    <mergeCell ref="A5:A6"/>
    <mergeCell ref="B5:L5"/>
    <mergeCell ref="M5:M6"/>
    <mergeCell ref="N5:N6"/>
  </mergeCell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2014-10-08T07:43:32Z</cp:lastPrinted>
  <dcterms:created xsi:type="dcterms:W3CDTF">2006-09-28T05:33:49Z</dcterms:created>
  <dcterms:modified xsi:type="dcterms:W3CDTF">2022-02-25T12:42:24Z</dcterms:modified>
  <cp:category/>
  <cp:version/>
  <cp:contentType/>
  <cp:contentStatus/>
</cp:coreProperties>
</file>