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fu\каб_229_бюджет\САЙТ, газета- размещение информации\Доп. материал к проекту бюджета на 2021 год\"/>
    </mc:Choice>
  </mc:AlternateContent>
  <bookViews>
    <workbookView xWindow="-270" yWindow="90" windowWidth="11235" windowHeight="9675" tabRatio="548"/>
  </bookViews>
  <sheets>
    <sheet name="Сведения" sheetId="1" r:id="rId1"/>
  </sheets>
  <definedNames>
    <definedName name="_xlnm._FilterDatabase" localSheetId="0" hidden="1">Сведения!$A$5:$C$58</definedName>
    <definedName name="_xlnm.Print_Titles" localSheetId="0">Сведения!$3:$4</definedName>
    <definedName name="Код_КВР">#REF!</definedName>
    <definedName name="Код_КЦСР">#REF!</definedName>
    <definedName name="Код_ППП">#REF!</definedName>
    <definedName name="Код_ПР">#REF!</definedName>
    <definedName name="Код_Раздел">#REF!</definedName>
    <definedName name="_xlnm.Print_Area" localSheetId="0">Сведения!$A$1:$J$60</definedName>
  </definedNames>
  <calcPr calcId="162913"/>
</workbook>
</file>

<file path=xl/calcChain.xml><?xml version="1.0" encoding="utf-8"?>
<calcChain xmlns="http://schemas.openxmlformats.org/spreadsheetml/2006/main">
  <c r="I17" i="1" l="1"/>
  <c r="J17" i="1"/>
  <c r="J5" i="1"/>
  <c r="I5" i="1"/>
  <c r="J59" i="1" l="1"/>
  <c r="I59" i="1"/>
  <c r="J57" i="1"/>
  <c r="I57" i="1"/>
  <c r="J55" i="1"/>
  <c r="I55" i="1"/>
  <c r="J53" i="1"/>
  <c r="I53" i="1"/>
  <c r="J52" i="1"/>
  <c r="I52" i="1"/>
  <c r="J51" i="1"/>
  <c r="I51" i="1"/>
  <c r="J50" i="1"/>
  <c r="I50" i="1"/>
  <c r="J48" i="1"/>
  <c r="I48" i="1"/>
  <c r="J47" i="1"/>
  <c r="I47" i="1"/>
  <c r="J46" i="1"/>
  <c r="I46" i="1"/>
  <c r="J45" i="1"/>
  <c r="I45" i="1"/>
  <c r="J43" i="1"/>
  <c r="I43" i="1"/>
  <c r="J41" i="1"/>
  <c r="I41" i="1"/>
  <c r="J40" i="1"/>
  <c r="I40" i="1"/>
  <c r="J38" i="1"/>
  <c r="I38" i="1"/>
  <c r="J37" i="1"/>
  <c r="I37" i="1"/>
  <c r="J36" i="1"/>
  <c r="I36" i="1"/>
  <c r="J35" i="1"/>
  <c r="I35" i="1"/>
  <c r="J34" i="1"/>
  <c r="I34" i="1"/>
  <c r="J33" i="1"/>
  <c r="I33" i="1"/>
  <c r="J31" i="1"/>
  <c r="I31" i="1"/>
  <c r="J29" i="1"/>
  <c r="I29" i="1"/>
  <c r="J28" i="1"/>
  <c r="I28" i="1"/>
  <c r="J27" i="1"/>
  <c r="I27" i="1"/>
  <c r="J26" i="1"/>
  <c r="I26" i="1"/>
  <c r="J24" i="1"/>
  <c r="I24" i="1"/>
  <c r="J23" i="1"/>
  <c r="I23" i="1"/>
  <c r="J22" i="1"/>
  <c r="I22" i="1"/>
  <c r="J21" i="1"/>
  <c r="I21" i="1"/>
  <c r="J20" i="1"/>
  <c r="I20" i="1"/>
  <c r="J19" i="1"/>
  <c r="I19" i="1"/>
  <c r="J16" i="1"/>
  <c r="I16" i="1"/>
  <c r="J15" i="1"/>
  <c r="I15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H14" i="1"/>
  <c r="G14" i="1"/>
  <c r="F14" i="1"/>
  <c r="H56" i="1" l="1"/>
  <c r="G56" i="1"/>
  <c r="F56" i="1"/>
  <c r="D56" i="1"/>
  <c r="H49" i="1"/>
  <c r="G49" i="1"/>
  <c r="F49" i="1"/>
  <c r="H54" i="1"/>
  <c r="G54" i="1"/>
  <c r="F54" i="1"/>
  <c r="D54" i="1"/>
  <c r="D49" i="1"/>
  <c r="H44" i="1"/>
  <c r="G44" i="1"/>
  <c r="F44" i="1"/>
  <c r="D44" i="1"/>
  <c r="H42" i="1"/>
  <c r="G42" i="1"/>
  <c r="F42" i="1"/>
  <c r="D42" i="1"/>
  <c r="H39" i="1"/>
  <c r="G39" i="1"/>
  <c r="F39" i="1"/>
  <c r="D39" i="1"/>
  <c r="H32" i="1"/>
  <c r="G32" i="1"/>
  <c r="F32" i="1"/>
  <c r="D32" i="1"/>
  <c r="H30" i="1"/>
  <c r="G30" i="1"/>
  <c r="F30" i="1"/>
  <c r="D30" i="1"/>
  <c r="H25" i="1"/>
  <c r="G25" i="1"/>
  <c r="F25" i="1"/>
  <c r="D25" i="1"/>
  <c r="H18" i="1"/>
  <c r="G18" i="1"/>
  <c r="F18" i="1"/>
  <c r="D18" i="1"/>
  <c r="H5" i="1"/>
  <c r="G5" i="1"/>
  <c r="F5" i="1"/>
  <c r="D5" i="1"/>
  <c r="D14" i="1"/>
  <c r="I14" i="1" s="1"/>
  <c r="I54" i="1" l="1"/>
  <c r="I18" i="1"/>
  <c r="I25" i="1"/>
  <c r="I30" i="1"/>
  <c r="I32" i="1"/>
  <c r="I39" i="1"/>
  <c r="J42" i="1"/>
  <c r="I42" i="1"/>
  <c r="I44" i="1"/>
  <c r="I49" i="1"/>
  <c r="J49" i="1"/>
  <c r="I56" i="1"/>
  <c r="D58" i="1"/>
  <c r="D60" i="1" s="1"/>
  <c r="H58" i="1"/>
  <c r="H60" i="1" s="1"/>
  <c r="G58" i="1"/>
  <c r="G60" i="1" s="1"/>
  <c r="F58" i="1"/>
  <c r="E32" i="1"/>
  <c r="J32" i="1" s="1"/>
  <c r="E30" i="1"/>
  <c r="J30" i="1" s="1"/>
  <c r="E56" i="1"/>
  <c r="J56" i="1" s="1"/>
  <c r="E54" i="1"/>
  <c r="J54" i="1" s="1"/>
  <c r="E49" i="1"/>
  <c r="E44" i="1"/>
  <c r="J44" i="1" s="1"/>
  <c r="E42" i="1"/>
  <c r="E39" i="1"/>
  <c r="J39" i="1" s="1"/>
  <c r="E25" i="1"/>
  <c r="J25" i="1" s="1"/>
  <c r="E18" i="1"/>
  <c r="J18" i="1" s="1"/>
  <c r="E14" i="1"/>
  <c r="J14" i="1" s="1"/>
  <c r="E5" i="1"/>
  <c r="I58" i="1" l="1"/>
  <c r="F60" i="1"/>
  <c r="I60" i="1" l="1"/>
  <c r="E58" i="1"/>
  <c r="J58" i="1" s="1"/>
  <c r="E60" i="1" l="1"/>
  <c r="J60" i="1" s="1"/>
</calcChain>
</file>

<file path=xl/sharedStrings.xml><?xml version="1.0" encoding="utf-8"?>
<sst xmlns="http://schemas.openxmlformats.org/spreadsheetml/2006/main" count="164" uniqueCount="84">
  <si>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</si>
  <si>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</si>
  <si>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</si>
  <si>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</si>
  <si>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</si>
  <si>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</si>
  <si>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</si>
  <si>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населения</t>
  </si>
  <si>
    <t>Дорожное хозяйство (дорожные фонды)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</si>
  <si>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</si>
  <si>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</si>
  <si>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</si>
  <si>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</si>
  <si>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</si>
  <si>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</si>
  <si>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</si>
  <si>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</si>
  <si>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</si>
  <si>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</si>
  <si>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07</t>
  </si>
  <si>
    <t>12</t>
  </si>
  <si>
    <t>Периодическая печать и издательства</t>
  </si>
  <si>
    <t>Резервные фонды</t>
  </si>
  <si>
    <t>Общеэкономические вопросы</t>
  </si>
  <si>
    <t>Охрана семьи и детства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</si>
  <si>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</si>
  <si>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</si>
  <si>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</si>
  <si>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</si>
  <si>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</si>
  <si>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</si>
  <si>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</si>
  <si>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</si>
  <si>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</si>
  <si>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</si>
  <si>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</si>
  <si>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</si>
  <si>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</si>
  <si>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</si>
  <si>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</si>
  <si>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</si>
  <si>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</si>
  <si>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</si>
  <si>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</si>
  <si>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</si>
  <si>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</si>
  <si>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</si>
  <si>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</si>
  <si>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</si>
  <si>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</si>
  <si>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</si>
  <si>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</si>
  <si>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</si>
  <si>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</si>
  <si>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Санитарно-эпидемиологическое благополучие</t>
  </si>
  <si>
    <t>ЗДРАВООХРАНЕНИЕ</t>
  </si>
  <si>
    <t>Массовый спорт</t>
  </si>
  <si>
    <t>тыс. рублей</t>
  </si>
  <si>
    <t>Транспорт</t>
  </si>
  <si>
    <t>Судебная система</t>
  </si>
  <si>
    <t>Дополнительное образование детей</t>
  </si>
  <si>
    <t>ИТОГО РАСХОДОВ</t>
  </si>
  <si>
    <t>Молодежная политика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</si>
  <si>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</si>
  <si>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</si>
  <si>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Условно утверждаемые расходы</t>
  </si>
  <si>
    <t>Прогноз на плановый период</t>
  </si>
  <si>
    <t>Спорт высших достижений</t>
  </si>
  <si>
    <t>2022 год</t>
  </si>
  <si>
    <t>Водное хозяйство</t>
  </si>
  <si>
    <t>Коммунальное хозяйство</t>
  </si>
  <si>
    <t>Исполнение за 2019 год</t>
  </si>
  <si>
    <t>Ожидаемое исполнение за 2020 год</t>
  </si>
  <si>
    <t>2023 год</t>
  </si>
  <si>
    <t xml:space="preserve"> 2019 года</t>
  </si>
  <si>
    <t>2020 года</t>
  </si>
  <si>
    <t>Защита населения и территории от чрезвычайных ситуаций природного и техногенного характера, пожарная безопасность</t>
  </si>
  <si>
    <t>Прогноз на 2021 год</t>
  </si>
  <si>
    <t>Другие вопросы в области национальной безопасности и правоохранительной деятельности</t>
  </si>
  <si>
    <t>14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</si>
  <si>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</si>
  <si>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</si>
  <si>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>Сведения о расходах городского бюджета по разделам и подразделам классификации расходов на 2021 год и плановый период 2022 и 2023 годов в сравнении с фактическим исполнением за 2019 год и ожидаемым исполнением за 2020 год</t>
  </si>
  <si>
    <t xml:space="preserve">Отклонение 2021 года 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</si>
</sst>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Arial Cyr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6" fillId="0" borderId="0"/>
    <xf numFmtId="0" fontId="9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NumberFormat="1" applyFont="1" applyFill="1" applyBorder="1" applyAlignment="1" applyProtection="1">
      <alignment horizontal="justify"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vertical="center"/>
    </xf>
    <xf numFmtId="0" fontId="1" fillId="2" borderId="1" xfId="0" applyNumberFormat="1" applyFont="1" applyFill="1" applyBorder="1" applyAlignment="1" applyProtection="1">
      <alignment horizontal="justify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1" fontId="1" fillId="2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7" applyNumberFormat="1" applyFont="1" applyFill="1" applyBorder="1" applyAlignment="1" applyProtection="1">
      <alignment horizontal="justify" vertical="center" wrapText="1"/>
      <protection hidden="1"/>
    </xf>
    <xf numFmtId="164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2" borderId="1" xfId="0" applyNumberFormat="1" applyFont="1" applyFill="1" applyBorder="1" applyAlignment="1" applyProtection="1">
      <alignment horizontal="justify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J62"/>
  <sheetViews>
    <sheetView tabSelected="1" view="pageBreakPreview" zoomScale="70" zoomScaleNormal="75" zoomScaleSheetLayoutView="70" workbookViewId="0">
      <selection activeCell="I18" sqref="I18"/>
    </sheetView>
  </sheetViews>
  <sheetFormatPr defaultColWidth="9.140625" defaultRowHeight="16.5" x14ac:dyDescent="0.2"/>
  <cols>
    <col min="1" max="1" width="61.85546875" style="5" customWidth="1"/>
    <col min="2" max="2" width="12.85546875" style="6" customWidth="1"/>
    <col min="3" max="3" width="13" style="6" customWidth="1"/>
    <col min="4" max="4" width="17.140625" style="13" customWidth="1"/>
    <col min="5" max="5" width="19.28515625" style="27" customWidth="1"/>
    <col min="6" max="6" width="16.140625" style="27" customWidth="1"/>
    <col min="7" max="7" width="16.140625" style="6" customWidth="1"/>
    <col min="8" max="8" width="16" style="6" customWidth="1"/>
    <col min="9" max="9" width="15.140625" style="6" customWidth="1"/>
    <col min="10" max="10" width="16.140625" style="6" customWidth="1"/>
    <col min="11" max="16384" width="9.140625" style="6"/>
  </cols>
  <sheetData>
    <row r="1" spans="1:10" ht="42.75" customHeight="1" x14ac:dyDescent="0.2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">
      <c r="A2" s="2"/>
      <c r="B2" s="3"/>
      <c r="C2" s="4"/>
      <c r="D2" s="15"/>
      <c r="E2" s="24"/>
      <c r="F2" s="28"/>
      <c r="G2" s="1"/>
      <c r="H2" s="4"/>
      <c r="I2" s="1"/>
      <c r="J2" s="4" t="s">
        <v>57</v>
      </c>
    </row>
    <row r="3" spans="1:10" ht="28.5" customHeight="1" x14ac:dyDescent="0.2">
      <c r="A3" s="30" t="s">
        <v>25</v>
      </c>
      <c r="B3" s="30" t="s">
        <v>26</v>
      </c>
      <c r="C3" s="30" t="s">
        <v>27</v>
      </c>
      <c r="D3" s="37" t="s">
        <v>71</v>
      </c>
      <c r="E3" s="36" t="s">
        <v>72</v>
      </c>
      <c r="F3" s="35" t="s">
        <v>77</v>
      </c>
      <c r="G3" s="33" t="s">
        <v>66</v>
      </c>
      <c r="H3" s="34"/>
      <c r="I3" s="33" t="s">
        <v>83</v>
      </c>
      <c r="J3" s="33"/>
    </row>
    <row r="4" spans="1:10" ht="24.75" customHeight="1" x14ac:dyDescent="0.2">
      <c r="A4" s="31"/>
      <c r="B4" s="31"/>
      <c r="C4" s="31"/>
      <c r="D4" s="38"/>
      <c r="E4" s="34"/>
      <c r="F4" s="34"/>
      <c r="G4" s="18" t="s">
        <v>68</v>
      </c>
      <c r="H4" s="18" t="s">
        <v>73</v>
      </c>
      <c r="I4" s="21" t="s">
        <v>74</v>
      </c>
      <c r="J4" s="21" t="s">
        <v>75</v>
      </c>
    </row>
    <row r="5" spans="1:10" x14ac:dyDescent="0.2">
      <c r="A5" s="7" t="s">
        <v>28</v>
      </c>
      <c r="B5" s="8" t="s">
        <v>29</v>
      </c>
      <c r="C5" s="8"/>
      <c r="D5" s="19">
        <f>SUM(D6:D13)</f>
        <v>556337.19999999995</v>
      </c>
      <c r="E5" s="19">
        <f>SUM(E6:E13)</f>
        <v>652261.6</v>
      </c>
      <c r="F5" s="19">
        <f t="shared" ref="F5:H5" si="0">SUM(F6:F13)</f>
        <v>694374.3</v>
      </c>
      <c r="G5" s="19">
        <f t="shared" si="0"/>
        <v>655052.5</v>
      </c>
      <c r="H5" s="19">
        <f t="shared" si="0"/>
        <v>654989</v>
      </c>
      <c r="I5" s="19">
        <f>F5-D5</f>
        <v>138037.10000000009</v>
      </c>
      <c r="J5" s="19">
        <f>F5-E5</f>
        <v>42112.70000000007</v>
      </c>
    </row>
    <row r="6" spans="1:10" ht="37.5" customHeight="1" x14ac:dyDescent="0.2">
      <c r="A6" s="9" t="s">
        <v>43</v>
      </c>
      <c r="B6" s="8" t="s">
        <v>29</v>
      </c>
      <c r="C6" s="8" t="s">
        <v>30</v>
      </c>
      <c r="D6" s="20">
        <v>3649.7</v>
      </c>
      <c r="E6" s="19">
        <v>4158.2</v>
      </c>
      <c r="F6" s="20">
        <v>4158.2</v>
      </c>
      <c r="G6" s="25">
        <v>4158.2</v>
      </c>
      <c r="H6" s="25">
        <v>4158.2</v>
      </c>
      <c r="I6" s="19">
        <f t="shared" ref="I6:I60" si="1">F6-D6</f>
        <v>508.5</v>
      </c>
      <c r="J6" s="19">
        <f t="shared" ref="J6:J60" si="2">F6-E6</f>
        <v>0</v>
      </c>
    </row>
    <row r="7" spans="1:10" ht="49.5" x14ac:dyDescent="0.2">
      <c r="A7" s="7" t="s">
        <v>6</v>
      </c>
      <c r="B7" s="8" t="s">
        <v>29</v>
      </c>
      <c r="C7" s="8" t="s">
        <v>31</v>
      </c>
      <c r="D7" s="20">
        <v>14489.8</v>
      </c>
      <c r="E7" s="19">
        <v>17869.599999999999</v>
      </c>
      <c r="F7" s="19">
        <v>18233.7</v>
      </c>
      <c r="G7" s="19">
        <v>18078.900000000001</v>
      </c>
      <c r="H7" s="19">
        <v>18078.900000000001</v>
      </c>
      <c r="I7" s="19">
        <f t="shared" si="1"/>
        <v>3743.9000000000015</v>
      </c>
      <c r="J7" s="19">
        <f t="shared" si="2"/>
        <v>364.10000000000218</v>
      </c>
    </row>
    <row r="8" spans="1:10" ht="66" x14ac:dyDescent="0.2">
      <c r="A8" s="11" t="s">
        <v>44</v>
      </c>
      <c r="B8" s="8" t="s">
        <v>29</v>
      </c>
      <c r="C8" s="8" t="s">
        <v>32</v>
      </c>
      <c r="D8" s="20">
        <v>140715.6</v>
      </c>
      <c r="E8" s="19">
        <v>159516.4</v>
      </c>
      <c r="F8" s="25">
        <v>160109.5</v>
      </c>
      <c r="G8" s="25">
        <v>160103.29999999999</v>
      </c>
      <c r="H8" s="25">
        <v>160100.20000000001</v>
      </c>
      <c r="I8" s="19">
        <f t="shared" si="1"/>
        <v>19393.899999999994</v>
      </c>
      <c r="J8" s="19">
        <f t="shared" si="2"/>
        <v>593.10000000000582</v>
      </c>
    </row>
    <row r="9" spans="1:10" ht="27" customHeight="1" x14ac:dyDescent="0.2">
      <c r="A9" s="11" t="s">
        <v>59</v>
      </c>
      <c r="B9" s="8" t="s">
        <v>29</v>
      </c>
      <c r="C9" s="8" t="s">
        <v>36</v>
      </c>
      <c r="D9" s="20">
        <v>17.100000000000001</v>
      </c>
      <c r="E9" s="25">
        <v>83.7</v>
      </c>
      <c r="F9" s="20">
        <v>80.400000000000006</v>
      </c>
      <c r="G9" s="20">
        <v>239.2</v>
      </c>
      <c r="H9" s="20">
        <v>33</v>
      </c>
      <c r="I9" s="19">
        <f t="shared" si="1"/>
        <v>63.300000000000004</v>
      </c>
      <c r="J9" s="19">
        <f t="shared" si="2"/>
        <v>-3.2999999999999972</v>
      </c>
    </row>
    <row r="10" spans="1:10" ht="49.5" x14ac:dyDescent="0.2">
      <c r="A10" s="7" t="s">
        <v>3</v>
      </c>
      <c r="B10" s="8" t="s">
        <v>29</v>
      </c>
      <c r="C10" s="8" t="s">
        <v>33</v>
      </c>
      <c r="D10" s="20">
        <v>38540.400000000001</v>
      </c>
      <c r="E10" s="19">
        <v>44514.400000000001</v>
      </c>
      <c r="F10" s="20">
        <v>44694.6</v>
      </c>
      <c r="G10" s="20">
        <v>44692</v>
      </c>
      <c r="H10" s="20">
        <v>44690.3</v>
      </c>
      <c r="I10" s="19">
        <f t="shared" si="1"/>
        <v>6154.1999999999971</v>
      </c>
      <c r="J10" s="19">
        <f t="shared" si="2"/>
        <v>180.19999999999709</v>
      </c>
    </row>
    <row r="11" spans="1:10" ht="23.25" customHeight="1" x14ac:dyDescent="0.2">
      <c r="A11" s="7" t="s">
        <v>63</v>
      </c>
      <c r="B11" s="8" t="s">
        <v>29</v>
      </c>
      <c r="C11" s="8" t="s">
        <v>19</v>
      </c>
      <c r="D11" s="20">
        <v>500</v>
      </c>
      <c r="E11" s="19">
        <v>700</v>
      </c>
      <c r="F11" s="19">
        <v>0</v>
      </c>
      <c r="G11" s="19">
        <v>0</v>
      </c>
      <c r="H11" s="19">
        <v>0</v>
      </c>
      <c r="I11" s="19">
        <f t="shared" si="1"/>
        <v>-500</v>
      </c>
      <c r="J11" s="19">
        <f t="shared" si="2"/>
        <v>-700</v>
      </c>
    </row>
    <row r="12" spans="1:10" ht="21.75" customHeight="1" x14ac:dyDescent="0.2">
      <c r="A12" s="7" t="s">
        <v>22</v>
      </c>
      <c r="B12" s="8" t="s">
        <v>29</v>
      </c>
      <c r="C12" s="8" t="s">
        <v>39</v>
      </c>
      <c r="D12" s="20">
        <v>0</v>
      </c>
      <c r="E12" s="19">
        <v>50536.2</v>
      </c>
      <c r="F12" s="20">
        <v>25198.2</v>
      </c>
      <c r="G12" s="25">
        <v>50000</v>
      </c>
      <c r="H12" s="25">
        <v>50000</v>
      </c>
      <c r="I12" s="19">
        <f t="shared" si="1"/>
        <v>25198.2</v>
      </c>
      <c r="J12" s="19">
        <f t="shared" si="2"/>
        <v>-25337.999999999996</v>
      </c>
    </row>
    <row r="13" spans="1:10" ht="23.25" customHeight="1" x14ac:dyDescent="0.2">
      <c r="A13" s="7" t="s">
        <v>45</v>
      </c>
      <c r="B13" s="8" t="s">
        <v>29</v>
      </c>
      <c r="C13" s="8" t="s">
        <v>15</v>
      </c>
      <c r="D13" s="20">
        <v>358424.6</v>
      </c>
      <c r="E13" s="19">
        <v>374883.1</v>
      </c>
      <c r="F13" s="20">
        <v>441899.7</v>
      </c>
      <c r="G13" s="25">
        <v>377780.9</v>
      </c>
      <c r="H13" s="25">
        <v>377928.4</v>
      </c>
      <c r="I13" s="19">
        <f t="shared" si="1"/>
        <v>83475.100000000035</v>
      </c>
      <c r="J13" s="19">
        <f t="shared" si="2"/>
        <v>67016.600000000035</v>
      </c>
    </row>
    <row r="14" spans="1:10" ht="40.5" customHeight="1" x14ac:dyDescent="0.2">
      <c r="A14" s="7" t="s">
        <v>0</v>
      </c>
      <c r="B14" s="8" t="s">
        <v>31</v>
      </c>
      <c r="C14" s="8"/>
      <c r="D14" s="19">
        <f>SUM(D15)</f>
        <v>64908.6</v>
      </c>
      <c r="E14" s="19">
        <f>SUM(E15)</f>
        <v>73174.100000000006</v>
      </c>
      <c r="F14" s="19">
        <f>SUM(F15:F17)</f>
        <v>61051.5</v>
      </c>
      <c r="G14" s="19">
        <f t="shared" ref="G14:H14" si="3">SUM(G15:G17)</f>
        <v>60377.2</v>
      </c>
      <c r="H14" s="19">
        <f t="shared" si="3"/>
        <v>60372.5</v>
      </c>
      <c r="I14" s="19">
        <f t="shared" si="1"/>
        <v>-3857.0999999999985</v>
      </c>
      <c r="J14" s="19">
        <f t="shared" si="2"/>
        <v>-12122.600000000006</v>
      </c>
    </row>
    <row r="15" spans="1:10" ht="49.5" x14ac:dyDescent="0.2">
      <c r="A15" s="7" t="s">
        <v>53</v>
      </c>
      <c r="B15" s="8" t="s">
        <v>31</v>
      </c>
      <c r="C15" s="8" t="s">
        <v>34</v>
      </c>
      <c r="D15" s="20">
        <v>64908.6</v>
      </c>
      <c r="E15" s="19">
        <v>73174.100000000006</v>
      </c>
      <c r="F15" s="20"/>
      <c r="G15" s="25"/>
      <c r="H15" s="25"/>
      <c r="I15" s="19">
        <f t="shared" si="1"/>
        <v>-64908.6</v>
      </c>
      <c r="J15" s="19">
        <f t="shared" si="2"/>
        <v>-73174.100000000006</v>
      </c>
    </row>
    <row r="16" spans="1:10" ht="51" customHeight="1" x14ac:dyDescent="0.2">
      <c r="A16" s="7" t="s">
        <v>76</v>
      </c>
      <c r="B16" s="8" t="s">
        <v>31</v>
      </c>
      <c r="C16" s="8" t="s">
        <v>13</v>
      </c>
      <c r="D16" s="20"/>
      <c r="E16" s="19"/>
      <c r="F16" s="20">
        <v>50708.6</v>
      </c>
      <c r="G16" s="25">
        <v>50036.7</v>
      </c>
      <c r="H16" s="25">
        <v>50034.3</v>
      </c>
      <c r="I16" s="19">
        <f t="shared" si="1"/>
        <v>50708.6</v>
      </c>
      <c r="J16" s="19">
        <f t="shared" si="2"/>
        <v>50708.6</v>
      </c>
    </row>
    <row r="17" spans="1:10" ht="36.75" customHeight="1" x14ac:dyDescent="0.2">
      <c r="A17" s="7" t="s">
        <v>78</v>
      </c>
      <c r="B17" s="8" t="s">
        <v>31</v>
      </c>
      <c r="C17" s="8" t="s">
        <v>79</v>
      </c>
      <c r="D17" s="20"/>
      <c r="E17" s="19"/>
      <c r="F17" s="20">
        <v>10342.9</v>
      </c>
      <c r="G17" s="25">
        <v>10340.5</v>
      </c>
      <c r="H17" s="25">
        <v>10338.200000000001</v>
      </c>
      <c r="I17" s="19">
        <f>F17-D17</f>
        <v>10342.9</v>
      </c>
      <c r="J17" s="19">
        <f>F17-E17</f>
        <v>10342.9</v>
      </c>
    </row>
    <row r="18" spans="1:10" ht="26.25" customHeight="1" x14ac:dyDescent="0.2">
      <c r="A18" s="7" t="s">
        <v>35</v>
      </c>
      <c r="B18" s="8" t="s">
        <v>32</v>
      </c>
      <c r="C18" s="8"/>
      <c r="D18" s="19">
        <f>SUM(D19:D24)</f>
        <v>1395682.9</v>
      </c>
      <c r="E18" s="19">
        <f>SUM(E19:E24)</f>
        <v>1899125.5</v>
      </c>
      <c r="F18" s="19">
        <f t="shared" ref="F18:H18" si="4">SUM(F19:F24)</f>
        <v>1770210.3000000003</v>
      </c>
      <c r="G18" s="19">
        <f t="shared" si="4"/>
        <v>1495352.2000000002</v>
      </c>
      <c r="H18" s="19">
        <f t="shared" si="4"/>
        <v>1476089.6</v>
      </c>
      <c r="I18" s="19">
        <f t="shared" si="1"/>
        <v>374527.40000000037</v>
      </c>
      <c r="J18" s="19">
        <f t="shared" si="2"/>
        <v>-128915.19999999972</v>
      </c>
    </row>
    <row r="19" spans="1:10" ht="24" customHeight="1" x14ac:dyDescent="0.2">
      <c r="A19" s="11" t="s">
        <v>23</v>
      </c>
      <c r="B19" s="8" t="s">
        <v>32</v>
      </c>
      <c r="C19" s="8" t="s">
        <v>29</v>
      </c>
      <c r="D19" s="20">
        <v>3357.3</v>
      </c>
      <c r="E19" s="19">
        <v>3921.2</v>
      </c>
      <c r="F19" s="25">
        <v>2808.4</v>
      </c>
      <c r="G19" s="25">
        <v>2154.1999999999998</v>
      </c>
      <c r="H19" s="25">
        <v>2154.1999999999998</v>
      </c>
      <c r="I19" s="19">
        <f t="shared" si="1"/>
        <v>-548.90000000000009</v>
      </c>
      <c r="J19" s="19">
        <f t="shared" si="2"/>
        <v>-1112.7999999999997</v>
      </c>
    </row>
    <row r="20" spans="1:10" ht="23.25" customHeight="1" x14ac:dyDescent="0.2">
      <c r="A20" s="22" t="s">
        <v>69</v>
      </c>
      <c r="B20" s="23" t="s">
        <v>32</v>
      </c>
      <c r="C20" s="23" t="s">
        <v>33</v>
      </c>
      <c r="D20" s="20">
        <v>129299.8</v>
      </c>
      <c r="E20" s="25">
        <v>132331.79999999999</v>
      </c>
      <c r="F20" s="25">
        <v>10187.5</v>
      </c>
      <c r="G20" s="25">
        <v>78901.3</v>
      </c>
      <c r="H20" s="25">
        <v>98043.8</v>
      </c>
      <c r="I20" s="19">
        <f t="shared" si="1"/>
        <v>-119112.3</v>
      </c>
      <c r="J20" s="19">
        <f t="shared" si="2"/>
        <v>-122144.29999999999</v>
      </c>
    </row>
    <row r="21" spans="1:10" ht="24" customHeight="1" x14ac:dyDescent="0.2">
      <c r="A21" s="12" t="s">
        <v>58</v>
      </c>
      <c r="B21" s="8" t="s">
        <v>32</v>
      </c>
      <c r="C21" s="8" t="s">
        <v>37</v>
      </c>
      <c r="D21" s="20">
        <v>38896.800000000003</v>
      </c>
      <c r="E21" s="19">
        <v>109262.3</v>
      </c>
      <c r="F21" s="20">
        <v>67771.399999999994</v>
      </c>
      <c r="G21" s="20">
        <v>54645.1</v>
      </c>
      <c r="H21" s="20">
        <v>25557.5</v>
      </c>
      <c r="I21" s="19">
        <f t="shared" si="1"/>
        <v>28874.599999999991</v>
      </c>
      <c r="J21" s="19">
        <f t="shared" si="2"/>
        <v>-41490.900000000009</v>
      </c>
    </row>
    <row r="22" spans="1:10" ht="23.25" customHeight="1" x14ac:dyDescent="0.2">
      <c r="A22" s="12" t="s">
        <v>8</v>
      </c>
      <c r="B22" s="8" t="s">
        <v>32</v>
      </c>
      <c r="C22" s="8" t="s">
        <v>34</v>
      </c>
      <c r="D22" s="20">
        <v>885829</v>
      </c>
      <c r="E22" s="19">
        <v>1197124.8999999999</v>
      </c>
      <c r="F22" s="20">
        <v>1265492.3</v>
      </c>
      <c r="G22" s="20">
        <v>1137798.6000000001</v>
      </c>
      <c r="H22" s="20">
        <v>1078478.7</v>
      </c>
      <c r="I22" s="19">
        <f t="shared" si="1"/>
        <v>379663.30000000005</v>
      </c>
      <c r="J22" s="19">
        <f t="shared" si="2"/>
        <v>68367.40000000014</v>
      </c>
    </row>
    <row r="23" spans="1:10" ht="23.25" customHeight="1" x14ac:dyDescent="0.2">
      <c r="A23" s="7" t="s">
        <v>42</v>
      </c>
      <c r="B23" s="8" t="s">
        <v>32</v>
      </c>
      <c r="C23" s="8" t="s">
        <v>13</v>
      </c>
      <c r="D23" s="20">
        <v>69633.8</v>
      </c>
      <c r="E23" s="19">
        <v>81035.3</v>
      </c>
      <c r="F23" s="20">
        <v>117677.3</v>
      </c>
      <c r="G23" s="20">
        <v>72655.7</v>
      </c>
      <c r="H23" s="20">
        <v>72658.100000000006</v>
      </c>
      <c r="I23" s="19">
        <f t="shared" si="1"/>
        <v>48043.5</v>
      </c>
      <c r="J23" s="19">
        <f t="shared" si="2"/>
        <v>36642</v>
      </c>
    </row>
    <row r="24" spans="1:10" ht="23.25" customHeight="1" x14ac:dyDescent="0.2">
      <c r="A24" s="7" t="s">
        <v>38</v>
      </c>
      <c r="B24" s="8" t="s">
        <v>32</v>
      </c>
      <c r="C24" s="8" t="s">
        <v>20</v>
      </c>
      <c r="D24" s="20">
        <v>268666.2</v>
      </c>
      <c r="E24" s="19">
        <v>375450</v>
      </c>
      <c r="F24" s="20">
        <v>306273.40000000002</v>
      </c>
      <c r="G24" s="20">
        <v>149197.29999999999</v>
      </c>
      <c r="H24" s="20">
        <v>199197.3</v>
      </c>
      <c r="I24" s="19">
        <f t="shared" si="1"/>
        <v>37607.200000000012</v>
      </c>
      <c r="J24" s="19">
        <f t="shared" si="2"/>
        <v>-69176.599999999977</v>
      </c>
    </row>
    <row r="25" spans="1:10" ht="24" customHeight="1" x14ac:dyDescent="0.2">
      <c r="A25" s="7" t="s">
        <v>40</v>
      </c>
      <c r="B25" s="8" t="s">
        <v>36</v>
      </c>
      <c r="C25" s="8"/>
      <c r="D25" s="19">
        <f>SUM(D26:D29)</f>
        <v>530205.5</v>
      </c>
      <c r="E25" s="19">
        <f>SUM(E26:E29)</f>
        <v>654944.30000000005</v>
      </c>
      <c r="F25" s="19">
        <f>SUM(F26:F29)</f>
        <v>673315.10000000009</v>
      </c>
      <c r="G25" s="19">
        <f t="shared" ref="G25:H25" si="5">SUM(G26:G29)</f>
        <v>518769.3</v>
      </c>
      <c r="H25" s="19">
        <f t="shared" si="5"/>
        <v>625583.1</v>
      </c>
      <c r="I25" s="19">
        <f t="shared" si="1"/>
        <v>143109.60000000009</v>
      </c>
      <c r="J25" s="19">
        <f t="shared" si="2"/>
        <v>18370.800000000047</v>
      </c>
    </row>
    <row r="26" spans="1:10" ht="23.25" customHeight="1" x14ac:dyDescent="0.2">
      <c r="A26" s="7" t="s">
        <v>41</v>
      </c>
      <c r="B26" s="8" t="s">
        <v>36</v>
      </c>
      <c r="C26" s="8" t="s">
        <v>29</v>
      </c>
      <c r="D26" s="20">
        <v>215862.2</v>
      </c>
      <c r="E26" s="19">
        <v>150850.9</v>
      </c>
      <c r="F26" s="20">
        <v>242293.9</v>
      </c>
      <c r="G26" s="20">
        <v>25642</v>
      </c>
      <c r="H26" s="20">
        <v>125267.9</v>
      </c>
      <c r="I26" s="19">
        <f t="shared" si="1"/>
        <v>26431.699999999983</v>
      </c>
      <c r="J26" s="19">
        <f t="shared" si="2"/>
        <v>91443</v>
      </c>
    </row>
    <row r="27" spans="1:10" ht="23.25" customHeight="1" x14ac:dyDescent="0.2">
      <c r="A27" s="29" t="s">
        <v>70</v>
      </c>
      <c r="B27" s="17" t="s">
        <v>36</v>
      </c>
      <c r="C27" s="8" t="s">
        <v>30</v>
      </c>
      <c r="D27" s="20">
        <v>0</v>
      </c>
      <c r="E27" s="19">
        <v>6853.6</v>
      </c>
      <c r="F27" s="20">
        <v>35948</v>
      </c>
      <c r="G27" s="20">
        <v>5000</v>
      </c>
      <c r="H27" s="20"/>
      <c r="I27" s="19">
        <f t="shared" si="1"/>
        <v>35948</v>
      </c>
      <c r="J27" s="19">
        <f t="shared" si="2"/>
        <v>29094.400000000001</v>
      </c>
    </row>
    <row r="28" spans="1:10" ht="23.25" customHeight="1" x14ac:dyDescent="0.2">
      <c r="A28" s="11" t="s">
        <v>48</v>
      </c>
      <c r="B28" s="8" t="s">
        <v>36</v>
      </c>
      <c r="C28" s="8" t="s">
        <v>31</v>
      </c>
      <c r="D28" s="20">
        <v>291877.5</v>
      </c>
      <c r="E28" s="19">
        <v>466755</v>
      </c>
      <c r="F28" s="20">
        <v>288498.90000000002</v>
      </c>
      <c r="G28" s="20">
        <v>457455.8</v>
      </c>
      <c r="H28" s="20">
        <v>469643.7</v>
      </c>
      <c r="I28" s="19">
        <f t="shared" si="1"/>
        <v>-3378.5999999999767</v>
      </c>
      <c r="J28" s="19">
        <f t="shared" si="2"/>
        <v>-178256.09999999998</v>
      </c>
    </row>
    <row r="29" spans="1:10" ht="33" x14ac:dyDescent="0.2">
      <c r="A29" s="7" t="s">
        <v>2</v>
      </c>
      <c r="B29" s="8" t="s">
        <v>36</v>
      </c>
      <c r="C29" s="8" t="s">
        <v>36</v>
      </c>
      <c r="D29" s="20">
        <v>22465.8</v>
      </c>
      <c r="E29" s="19">
        <v>30484.799999999999</v>
      </c>
      <c r="F29" s="20">
        <v>106574.3</v>
      </c>
      <c r="G29" s="20">
        <v>30671.5</v>
      </c>
      <c r="H29" s="20">
        <v>30671.5</v>
      </c>
      <c r="I29" s="19">
        <f t="shared" si="1"/>
        <v>84108.5</v>
      </c>
      <c r="J29" s="19">
        <f t="shared" si="2"/>
        <v>76089.5</v>
      </c>
    </row>
    <row r="30" spans="1:10" ht="24.75" customHeight="1" x14ac:dyDescent="0.2">
      <c r="A30" s="7" t="s">
        <v>49</v>
      </c>
      <c r="B30" s="8" t="s">
        <v>33</v>
      </c>
      <c r="C30" s="8"/>
      <c r="D30" s="19">
        <f>SUM(D31:D31)</f>
        <v>7848.7</v>
      </c>
      <c r="E30" s="19">
        <f>SUM(E31:E31)</f>
        <v>8272.7000000000007</v>
      </c>
      <c r="F30" s="19">
        <f>SUM(F31:F31)</f>
        <v>8241.9</v>
      </c>
      <c r="G30" s="19">
        <f>SUM(G31:G31)</f>
        <v>8287.7000000000007</v>
      </c>
      <c r="H30" s="19">
        <f>SUM(H31:H31)</f>
        <v>8320.2999999999993</v>
      </c>
      <c r="I30" s="19">
        <f t="shared" si="1"/>
        <v>393.19999999999982</v>
      </c>
      <c r="J30" s="19">
        <f t="shared" si="2"/>
        <v>-30.800000000001091</v>
      </c>
    </row>
    <row r="31" spans="1:10" ht="24" customHeight="1" x14ac:dyDescent="0.2">
      <c r="A31" s="7" t="s">
        <v>50</v>
      </c>
      <c r="B31" s="8" t="s">
        <v>33</v>
      </c>
      <c r="C31" s="8" t="s">
        <v>36</v>
      </c>
      <c r="D31" s="20">
        <v>7848.7</v>
      </c>
      <c r="E31" s="25">
        <v>8272.7000000000007</v>
      </c>
      <c r="F31" s="20">
        <v>8241.9</v>
      </c>
      <c r="G31" s="20">
        <v>8287.7000000000007</v>
      </c>
      <c r="H31" s="20">
        <v>8320.2999999999993</v>
      </c>
      <c r="I31" s="19">
        <f t="shared" si="1"/>
        <v>393.19999999999982</v>
      </c>
      <c r="J31" s="19">
        <f t="shared" si="2"/>
        <v>-30.800000000001091</v>
      </c>
    </row>
    <row r="32" spans="1:10" ht="26.25" customHeight="1" x14ac:dyDescent="0.2">
      <c r="A32" s="7" t="s">
        <v>51</v>
      </c>
      <c r="B32" s="8" t="s">
        <v>19</v>
      </c>
      <c r="C32" s="8"/>
      <c r="D32" s="19">
        <f>SUM(D33:D38)</f>
        <v>5590954.4999999991</v>
      </c>
      <c r="E32" s="19">
        <f>SUM(E33:E38)</f>
        <v>5349457.6999999993</v>
      </c>
      <c r="F32" s="19">
        <f t="shared" ref="F32:H32" si="6">SUM(F33:F38)</f>
        <v>5598718.9999999991</v>
      </c>
      <c r="G32" s="19">
        <f t="shared" si="6"/>
        <v>4759285.7</v>
      </c>
      <c r="H32" s="19">
        <f t="shared" si="6"/>
        <v>4732753</v>
      </c>
      <c r="I32" s="19">
        <f t="shared" si="1"/>
        <v>7764.5</v>
      </c>
      <c r="J32" s="19">
        <f t="shared" si="2"/>
        <v>249261.29999999981</v>
      </c>
    </row>
    <row r="33" spans="1:10" ht="24" customHeight="1" x14ac:dyDescent="0.2">
      <c r="A33" s="7" t="s">
        <v>52</v>
      </c>
      <c r="B33" s="8" t="s">
        <v>19</v>
      </c>
      <c r="C33" s="8" t="s">
        <v>29</v>
      </c>
      <c r="D33" s="20">
        <v>3043356</v>
      </c>
      <c r="E33" s="19">
        <v>2663873.7000000002</v>
      </c>
      <c r="F33" s="20">
        <v>2969396.5</v>
      </c>
      <c r="G33" s="20">
        <v>2407845.7000000002</v>
      </c>
      <c r="H33" s="20">
        <v>2406802.4</v>
      </c>
      <c r="I33" s="19">
        <f t="shared" si="1"/>
        <v>-73959.5</v>
      </c>
      <c r="J33" s="19">
        <f t="shared" si="2"/>
        <v>305522.79999999981</v>
      </c>
    </row>
    <row r="34" spans="1:10" ht="27" customHeight="1" x14ac:dyDescent="0.2">
      <c r="A34" s="7" t="s">
        <v>46</v>
      </c>
      <c r="B34" s="8" t="s">
        <v>19</v>
      </c>
      <c r="C34" s="8" t="s">
        <v>30</v>
      </c>
      <c r="D34" s="20">
        <v>2219844.6</v>
      </c>
      <c r="E34" s="19">
        <v>2314088.4</v>
      </c>
      <c r="F34" s="20">
        <v>2287212.1</v>
      </c>
      <c r="G34" s="20">
        <v>1997020.2</v>
      </c>
      <c r="H34" s="20">
        <v>1988079.4</v>
      </c>
      <c r="I34" s="19">
        <f t="shared" si="1"/>
        <v>67367.5</v>
      </c>
      <c r="J34" s="19">
        <f t="shared" si="2"/>
        <v>-26876.299999999814</v>
      </c>
    </row>
    <row r="35" spans="1:10" ht="21.75" customHeight="1" x14ac:dyDescent="0.2">
      <c r="A35" s="7" t="s">
        <v>60</v>
      </c>
      <c r="B35" s="8" t="s">
        <v>19</v>
      </c>
      <c r="C35" s="8" t="s">
        <v>31</v>
      </c>
      <c r="D35" s="19">
        <v>268151.8</v>
      </c>
      <c r="E35" s="19">
        <v>293208.59999999998</v>
      </c>
      <c r="F35" s="20">
        <v>273290.8</v>
      </c>
      <c r="G35" s="20">
        <v>285791.7</v>
      </c>
      <c r="H35" s="20">
        <v>269243.40000000002</v>
      </c>
      <c r="I35" s="19">
        <f t="shared" si="1"/>
        <v>5139</v>
      </c>
      <c r="J35" s="19">
        <f t="shared" si="2"/>
        <v>-19917.799999999988</v>
      </c>
    </row>
    <row r="36" spans="1:10" ht="33" x14ac:dyDescent="0.2">
      <c r="A36" s="7" t="s">
        <v>64</v>
      </c>
      <c r="B36" s="8" t="s">
        <v>19</v>
      </c>
      <c r="C36" s="8" t="s">
        <v>36</v>
      </c>
      <c r="D36" s="19">
        <v>5051.3</v>
      </c>
      <c r="E36" s="19">
        <v>1778.8</v>
      </c>
      <c r="F36" s="20">
        <v>1202.2</v>
      </c>
      <c r="G36" s="20">
        <v>1168.5999999999999</v>
      </c>
      <c r="H36" s="20">
        <v>1168.5999999999999</v>
      </c>
      <c r="I36" s="19">
        <f t="shared" si="1"/>
        <v>-3849.1000000000004</v>
      </c>
      <c r="J36" s="19">
        <f t="shared" si="2"/>
        <v>-576.59999999999991</v>
      </c>
    </row>
    <row r="37" spans="1:10" ht="24" customHeight="1" x14ac:dyDescent="0.2">
      <c r="A37" s="7" t="s">
        <v>62</v>
      </c>
      <c r="B37" s="8" t="s">
        <v>19</v>
      </c>
      <c r="C37" s="8" t="s">
        <v>19</v>
      </c>
      <c r="D37" s="20">
        <v>8544.7000000000007</v>
      </c>
      <c r="E37" s="19">
        <v>8728.9</v>
      </c>
      <c r="F37" s="25">
        <v>8628.7999999999993</v>
      </c>
      <c r="G37" s="25">
        <v>8538.2999999999993</v>
      </c>
      <c r="H37" s="25">
        <v>8538</v>
      </c>
      <c r="I37" s="19">
        <f t="shared" si="1"/>
        <v>84.099999999998545</v>
      </c>
      <c r="J37" s="19">
        <f t="shared" si="2"/>
        <v>-100.10000000000036</v>
      </c>
    </row>
    <row r="38" spans="1:10" ht="27" customHeight="1" x14ac:dyDescent="0.2">
      <c r="A38" s="7" t="s">
        <v>47</v>
      </c>
      <c r="B38" s="8" t="s">
        <v>19</v>
      </c>
      <c r="C38" s="8" t="s">
        <v>34</v>
      </c>
      <c r="D38" s="20">
        <v>46006.1</v>
      </c>
      <c r="E38" s="19">
        <v>67779.3</v>
      </c>
      <c r="F38" s="20">
        <v>58988.6</v>
      </c>
      <c r="G38" s="20">
        <v>58921.2</v>
      </c>
      <c r="H38" s="20">
        <v>58921.2</v>
      </c>
      <c r="I38" s="19">
        <f t="shared" si="1"/>
        <v>12982.5</v>
      </c>
      <c r="J38" s="19">
        <f t="shared" si="2"/>
        <v>-8790.7000000000044</v>
      </c>
    </row>
    <row r="39" spans="1:10" ht="24" customHeight="1" x14ac:dyDescent="0.2">
      <c r="A39" s="7" t="s">
        <v>5</v>
      </c>
      <c r="B39" s="8" t="s">
        <v>37</v>
      </c>
      <c r="C39" s="8"/>
      <c r="D39" s="19">
        <f>SUM(D40:D41)</f>
        <v>461012.5</v>
      </c>
      <c r="E39" s="19">
        <f>SUM(E40:E41)</f>
        <v>440154.1</v>
      </c>
      <c r="F39" s="19">
        <f t="shared" ref="F39:H39" si="7">SUM(F40:F41)</f>
        <v>435225.4</v>
      </c>
      <c r="G39" s="19">
        <f t="shared" si="7"/>
        <v>420254.3</v>
      </c>
      <c r="H39" s="19">
        <f t="shared" si="7"/>
        <v>420268.5</v>
      </c>
      <c r="I39" s="19">
        <f t="shared" si="1"/>
        <v>-25787.099999999977</v>
      </c>
      <c r="J39" s="19">
        <f t="shared" si="2"/>
        <v>-4928.6999999999534</v>
      </c>
    </row>
    <row r="40" spans="1:10" s="1" customFormat="1" ht="24" customHeight="1" x14ac:dyDescent="0.2">
      <c r="A40" s="7" t="s">
        <v>9</v>
      </c>
      <c r="B40" s="8" t="s">
        <v>37</v>
      </c>
      <c r="C40" s="8" t="s">
        <v>29</v>
      </c>
      <c r="D40" s="20">
        <v>399271.9</v>
      </c>
      <c r="E40" s="19">
        <v>374680.6</v>
      </c>
      <c r="F40" s="20">
        <v>370460.2</v>
      </c>
      <c r="G40" s="20">
        <v>355461.2</v>
      </c>
      <c r="H40" s="20">
        <v>355446.4</v>
      </c>
      <c r="I40" s="19">
        <f t="shared" si="1"/>
        <v>-28811.700000000012</v>
      </c>
      <c r="J40" s="19">
        <f t="shared" si="2"/>
        <v>-4220.3999999999651</v>
      </c>
    </row>
    <row r="41" spans="1:10" s="1" customFormat="1" ht="24" customHeight="1" x14ac:dyDescent="0.2">
      <c r="A41" s="7" t="s">
        <v>1</v>
      </c>
      <c r="B41" s="8" t="s">
        <v>37</v>
      </c>
      <c r="C41" s="8" t="s">
        <v>32</v>
      </c>
      <c r="D41" s="20">
        <v>61740.6</v>
      </c>
      <c r="E41" s="19">
        <v>65473.5</v>
      </c>
      <c r="F41" s="20">
        <v>64765.2</v>
      </c>
      <c r="G41" s="20">
        <v>64793.1</v>
      </c>
      <c r="H41" s="20">
        <v>64822.1</v>
      </c>
      <c r="I41" s="19">
        <f t="shared" si="1"/>
        <v>3024.5999999999985</v>
      </c>
      <c r="J41" s="19">
        <f t="shared" si="2"/>
        <v>-708.30000000000291</v>
      </c>
    </row>
    <row r="42" spans="1:10" s="1" customFormat="1" ht="19.5" customHeight="1" x14ac:dyDescent="0.2">
      <c r="A42" s="11" t="s">
        <v>55</v>
      </c>
      <c r="B42" s="8" t="s">
        <v>34</v>
      </c>
      <c r="C42" s="8"/>
      <c r="D42" s="19">
        <f>SUM(D43)</f>
        <v>1248.0999999999999</v>
      </c>
      <c r="E42" s="19">
        <f>SUM(E43)</f>
        <v>1251</v>
      </c>
      <c r="F42" s="19">
        <f t="shared" ref="F42:H42" si="8">SUM(F43)</f>
        <v>2205.8000000000002</v>
      </c>
      <c r="G42" s="19">
        <f t="shared" si="8"/>
        <v>2205.8000000000002</v>
      </c>
      <c r="H42" s="19">
        <f t="shared" si="8"/>
        <v>2205.8000000000002</v>
      </c>
      <c r="I42" s="19">
        <f t="shared" si="1"/>
        <v>957.70000000000027</v>
      </c>
      <c r="J42" s="19">
        <f t="shared" si="2"/>
        <v>954.80000000000018</v>
      </c>
    </row>
    <row r="43" spans="1:10" s="1" customFormat="1" ht="19.5" customHeight="1" x14ac:dyDescent="0.2">
      <c r="A43" s="12" t="s">
        <v>54</v>
      </c>
      <c r="B43" s="8" t="s">
        <v>34</v>
      </c>
      <c r="C43" s="8" t="s">
        <v>19</v>
      </c>
      <c r="D43" s="20">
        <v>1248.0999999999999</v>
      </c>
      <c r="E43" s="19">
        <v>1251</v>
      </c>
      <c r="F43" s="20">
        <v>2205.8000000000002</v>
      </c>
      <c r="G43" s="20">
        <v>2205.8000000000002</v>
      </c>
      <c r="H43" s="20">
        <v>2205.8000000000002</v>
      </c>
      <c r="I43" s="19">
        <f t="shared" si="1"/>
        <v>957.70000000000027</v>
      </c>
      <c r="J43" s="19">
        <f t="shared" si="2"/>
        <v>954.80000000000018</v>
      </c>
    </row>
    <row r="44" spans="1:10" ht="19.5" customHeight="1" x14ac:dyDescent="0.2">
      <c r="A44" s="7" t="s">
        <v>12</v>
      </c>
      <c r="B44" s="8" t="s">
        <v>13</v>
      </c>
      <c r="C44" s="8"/>
      <c r="D44" s="19">
        <f>SUM(D45:D48)</f>
        <v>313917.80000000005</v>
      </c>
      <c r="E44" s="19">
        <f>SUM(E45:E48)</f>
        <v>306076.59999999998</v>
      </c>
      <c r="F44" s="19">
        <f t="shared" ref="F44:H44" si="9">SUM(F45:F48)</f>
        <v>353330.80000000005</v>
      </c>
      <c r="G44" s="19">
        <f t="shared" si="9"/>
        <v>333802.3</v>
      </c>
      <c r="H44" s="19">
        <f t="shared" si="9"/>
        <v>334641.59999999998</v>
      </c>
      <c r="I44" s="19">
        <f t="shared" si="1"/>
        <v>39413</v>
      </c>
      <c r="J44" s="19">
        <f t="shared" si="2"/>
        <v>47254.20000000007</v>
      </c>
    </row>
    <row r="45" spans="1:10" ht="19.5" customHeight="1" x14ac:dyDescent="0.2">
      <c r="A45" s="7" t="s">
        <v>10</v>
      </c>
      <c r="B45" s="8" t="s">
        <v>13</v>
      </c>
      <c r="C45" s="8" t="s">
        <v>29</v>
      </c>
      <c r="D45" s="20">
        <v>12330.6</v>
      </c>
      <c r="E45" s="19">
        <v>16176</v>
      </c>
      <c r="F45" s="20">
        <v>17721.2</v>
      </c>
      <c r="G45" s="20">
        <v>17721.2</v>
      </c>
      <c r="H45" s="20">
        <v>17721.2</v>
      </c>
      <c r="I45" s="19">
        <f t="shared" si="1"/>
        <v>5390.6</v>
      </c>
      <c r="J45" s="19">
        <f t="shared" si="2"/>
        <v>1545.2000000000007</v>
      </c>
    </row>
    <row r="46" spans="1:10" ht="19.5" customHeight="1" x14ac:dyDescent="0.2">
      <c r="A46" s="7" t="s">
        <v>7</v>
      </c>
      <c r="B46" s="8" t="s">
        <v>13</v>
      </c>
      <c r="C46" s="8" t="s">
        <v>31</v>
      </c>
      <c r="D46" s="20">
        <v>162596.1</v>
      </c>
      <c r="E46" s="19">
        <v>165906.79999999999</v>
      </c>
      <c r="F46" s="20">
        <v>178268.4</v>
      </c>
      <c r="G46" s="20">
        <v>177153.2</v>
      </c>
      <c r="H46" s="20">
        <v>177992.5</v>
      </c>
      <c r="I46" s="19">
        <f t="shared" si="1"/>
        <v>15672.299999999988</v>
      </c>
      <c r="J46" s="19">
        <f t="shared" si="2"/>
        <v>12361.600000000006</v>
      </c>
    </row>
    <row r="47" spans="1:10" ht="19.5" customHeight="1" x14ac:dyDescent="0.2">
      <c r="A47" s="11" t="s">
        <v>24</v>
      </c>
      <c r="B47" s="8" t="s">
        <v>13</v>
      </c>
      <c r="C47" s="8" t="s">
        <v>32</v>
      </c>
      <c r="D47" s="20">
        <v>124384.1</v>
      </c>
      <c r="E47" s="19">
        <v>108013.4</v>
      </c>
      <c r="F47" s="20">
        <v>125099.8</v>
      </c>
      <c r="G47" s="20">
        <v>125099.8</v>
      </c>
      <c r="H47" s="20">
        <v>125099.8</v>
      </c>
      <c r="I47" s="19">
        <f t="shared" si="1"/>
        <v>715.69999999999709</v>
      </c>
      <c r="J47" s="19">
        <f t="shared" si="2"/>
        <v>17086.400000000009</v>
      </c>
    </row>
    <row r="48" spans="1:10" ht="19.5" customHeight="1" x14ac:dyDescent="0.2">
      <c r="A48" s="7" t="s">
        <v>14</v>
      </c>
      <c r="B48" s="8" t="s">
        <v>13</v>
      </c>
      <c r="C48" s="8" t="s">
        <v>33</v>
      </c>
      <c r="D48" s="20">
        <v>14607</v>
      </c>
      <c r="E48" s="19">
        <v>15980.4</v>
      </c>
      <c r="F48" s="20">
        <v>32241.4</v>
      </c>
      <c r="G48" s="20">
        <v>13828.1</v>
      </c>
      <c r="H48" s="20">
        <v>13828.1</v>
      </c>
      <c r="I48" s="19">
        <f t="shared" si="1"/>
        <v>17634.400000000001</v>
      </c>
      <c r="J48" s="19">
        <f t="shared" si="2"/>
        <v>16261.000000000002</v>
      </c>
    </row>
    <row r="49" spans="1:10" ht="19.5" customHeight="1" x14ac:dyDescent="0.2">
      <c r="A49" s="7" t="s">
        <v>16</v>
      </c>
      <c r="B49" s="8" t="s">
        <v>39</v>
      </c>
      <c r="C49" s="8"/>
      <c r="D49" s="19">
        <f>SUM(D50:D53)</f>
        <v>390205.2</v>
      </c>
      <c r="E49" s="19">
        <f>SUM(E50:E53)</f>
        <v>599284.30000000005</v>
      </c>
      <c r="F49" s="19">
        <f t="shared" ref="F49:H49" si="10">SUM(F50:F53)</f>
        <v>431279.7</v>
      </c>
      <c r="G49" s="19">
        <f t="shared" si="10"/>
        <v>361131.30000000005</v>
      </c>
      <c r="H49" s="19">
        <f t="shared" si="10"/>
        <v>361131.30000000005</v>
      </c>
      <c r="I49" s="19">
        <f t="shared" si="1"/>
        <v>41074.5</v>
      </c>
      <c r="J49" s="19">
        <f t="shared" si="2"/>
        <v>-168004.60000000003</v>
      </c>
    </row>
    <row r="50" spans="1:10" ht="19.5" customHeight="1" x14ac:dyDescent="0.2">
      <c r="A50" s="7" t="s">
        <v>11</v>
      </c>
      <c r="B50" s="8" t="s">
        <v>39</v>
      </c>
      <c r="C50" s="8" t="s">
        <v>29</v>
      </c>
      <c r="D50" s="20">
        <v>34144.5</v>
      </c>
      <c r="E50" s="19">
        <v>34227.300000000003</v>
      </c>
      <c r="F50" s="20">
        <v>35577.300000000003</v>
      </c>
      <c r="G50" s="20">
        <v>34227.300000000003</v>
      </c>
      <c r="H50" s="20">
        <v>34227.300000000003</v>
      </c>
      <c r="I50" s="19">
        <f t="shared" si="1"/>
        <v>1432.8000000000029</v>
      </c>
      <c r="J50" s="19">
        <f t="shared" si="2"/>
        <v>1350</v>
      </c>
    </row>
    <row r="51" spans="1:10" ht="19.5" customHeight="1" x14ac:dyDescent="0.2">
      <c r="A51" s="7" t="s">
        <v>56</v>
      </c>
      <c r="B51" s="8" t="s">
        <v>39</v>
      </c>
      <c r="C51" s="8" t="s">
        <v>30</v>
      </c>
      <c r="D51" s="20">
        <v>1593.6</v>
      </c>
      <c r="E51" s="19">
        <v>220674.7</v>
      </c>
      <c r="F51" s="20">
        <v>17981.599999999999</v>
      </c>
      <c r="G51" s="20">
        <v>0</v>
      </c>
      <c r="H51" s="20">
        <v>0</v>
      </c>
      <c r="I51" s="19">
        <f t="shared" si="1"/>
        <v>16388</v>
      </c>
      <c r="J51" s="19">
        <f t="shared" si="2"/>
        <v>-202693.1</v>
      </c>
    </row>
    <row r="52" spans="1:10" ht="19.5" customHeight="1" x14ac:dyDescent="0.2">
      <c r="A52" s="7" t="s">
        <v>67</v>
      </c>
      <c r="B52" s="8" t="s">
        <v>39</v>
      </c>
      <c r="C52" s="8" t="s">
        <v>31</v>
      </c>
      <c r="D52" s="20">
        <v>221856</v>
      </c>
      <c r="E52" s="19">
        <v>214154.8</v>
      </c>
      <c r="F52" s="20">
        <v>225967.1</v>
      </c>
      <c r="G52" s="20">
        <v>200788.4</v>
      </c>
      <c r="H52" s="20">
        <v>200788.4</v>
      </c>
      <c r="I52" s="19">
        <f t="shared" si="1"/>
        <v>4111.1000000000058</v>
      </c>
      <c r="J52" s="19">
        <f t="shared" si="2"/>
        <v>11812.300000000017</v>
      </c>
    </row>
    <row r="53" spans="1:10" ht="33" x14ac:dyDescent="0.2">
      <c r="A53" s="7" t="s">
        <v>17</v>
      </c>
      <c r="B53" s="8" t="s">
        <v>39</v>
      </c>
      <c r="C53" s="8" t="s">
        <v>36</v>
      </c>
      <c r="D53" s="20">
        <v>132611.1</v>
      </c>
      <c r="E53" s="19">
        <v>130227.5</v>
      </c>
      <c r="F53" s="20">
        <v>151753.70000000001</v>
      </c>
      <c r="G53" s="20">
        <v>126115.6</v>
      </c>
      <c r="H53" s="20">
        <v>126115.6</v>
      </c>
      <c r="I53" s="19">
        <f t="shared" si="1"/>
        <v>19142.600000000006</v>
      </c>
      <c r="J53" s="19">
        <f t="shared" si="2"/>
        <v>21526.200000000012</v>
      </c>
    </row>
    <row r="54" spans="1:10" ht="21.75" customHeight="1" x14ac:dyDescent="0.2">
      <c r="A54" s="7" t="s">
        <v>18</v>
      </c>
      <c r="B54" s="8" t="s">
        <v>20</v>
      </c>
      <c r="C54" s="8"/>
      <c r="D54" s="19">
        <f>SUM(D55)</f>
        <v>55164.1</v>
      </c>
      <c r="E54" s="19">
        <f>SUM(E55)</f>
        <v>55906.9</v>
      </c>
      <c r="F54" s="19">
        <f t="shared" ref="F54:H54" si="11">SUM(F55)</f>
        <v>56648.2</v>
      </c>
      <c r="G54" s="19">
        <f t="shared" si="11"/>
        <v>56648.2</v>
      </c>
      <c r="H54" s="19">
        <f t="shared" si="11"/>
        <v>56648.2</v>
      </c>
      <c r="I54" s="19">
        <f t="shared" si="1"/>
        <v>1484.0999999999985</v>
      </c>
      <c r="J54" s="19">
        <f t="shared" si="2"/>
        <v>741.29999999999563</v>
      </c>
    </row>
    <row r="55" spans="1:10" ht="21.75" customHeight="1" x14ac:dyDescent="0.2">
      <c r="A55" s="7" t="s">
        <v>21</v>
      </c>
      <c r="B55" s="8" t="s">
        <v>20</v>
      </c>
      <c r="C55" s="8" t="s">
        <v>30</v>
      </c>
      <c r="D55" s="20">
        <v>55164.1</v>
      </c>
      <c r="E55" s="19">
        <v>55906.9</v>
      </c>
      <c r="F55" s="20">
        <v>56648.2</v>
      </c>
      <c r="G55" s="20">
        <v>56648.2</v>
      </c>
      <c r="H55" s="20">
        <v>56648.2</v>
      </c>
      <c r="I55" s="19">
        <f t="shared" si="1"/>
        <v>1484.0999999999985</v>
      </c>
      <c r="J55" s="19">
        <f t="shared" si="2"/>
        <v>741.29999999999563</v>
      </c>
    </row>
    <row r="56" spans="1:10" ht="33" x14ac:dyDescent="0.2">
      <c r="A56" s="7" t="s">
        <v>80</v>
      </c>
      <c r="B56" s="8" t="s">
        <v>15</v>
      </c>
      <c r="C56" s="8"/>
      <c r="D56" s="19">
        <f>SUM(D57)</f>
        <v>4233</v>
      </c>
      <c r="E56" s="19">
        <f>SUM(E57)</f>
        <v>10877.8</v>
      </c>
      <c r="F56" s="19">
        <f t="shared" ref="F56:H56" si="12">SUM(F57)</f>
        <v>42600.2</v>
      </c>
      <c r="G56" s="19">
        <f t="shared" si="12"/>
        <v>67894</v>
      </c>
      <c r="H56" s="19">
        <f t="shared" si="12"/>
        <v>81082.3</v>
      </c>
      <c r="I56" s="19">
        <f t="shared" si="1"/>
        <v>38367.199999999997</v>
      </c>
      <c r="J56" s="19">
        <f t="shared" si="2"/>
        <v>31722.399999999998</v>
      </c>
    </row>
    <row r="57" spans="1:10" ht="33" x14ac:dyDescent="0.2">
      <c r="A57" s="7" t="s">
        <v>81</v>
      </c>
      <c r="B57" s="8" t="s">
        <v>15</v>
      </c>
      <c r="C57" s="8" t="s">
        <v>29</v>
      </c>
      <c r="D57" s="20">
        <v>4233</v>
      </c>
      <c r="E57" s="19">
        <v>10877.8</v>
      </c>
      <c r="F57" s="20">
        <v>42600.2</v>
      </c>
      <c r="G57" s="20">
        <v>67894</v>
      </c>
      <c r="H57" s="20">
        <v>81082.3</v>
      </c>
      <c r="I57" s="19">
        <f t="shared" si="1"/>
        <v>38367.199999999997</v>
      </c>
      <c r="J57" s="19">
        <f t="shared" si="2"/>
        <v>31722.399999999998</v>
      </c>
    </row>
    <row r="58" spans="1:10" ht="21.75" customHeight="1" x14ac:dyDescent="0.2">
      <c r="A58" s="11" t="s">
        <v>61</v>
      </c>
      <c r="B58" s="8"/>
      <c r="C58" s="8"/>
      <c r="D58" s="19">
        <f>D5+D14+D18+D25+D30+D32+D39++D42+D44+D49+D54+D56</f>
        <v>9371718.0999999978</v>
      </c>
      <c r="E58" s="19">
        <f>E5+E14+E18+E25+E30+E32+E39++E42+E44+E49+E54+E56</f>
        <v>10050786.6</v>
      </c>
      <c r="F58" s="19">
        <f t="shared" ref="F58:H58" si="13">F5+F14+F18+F25+F30+F32+F39++F42+F44+F49+F54+F56</f>
        <v>10127202.199999999</v>
      </c>
      <c r="G58" s="19">
        <f t="shared" si="13"/>
        <v>8739060.5</v>
      </c>
      <c r="H58" s="19">
        <f t="shared" si="13"/>
        <v>8814085.1999999993</v>
      </c>
      <c r="I58" s="19">
        <f t="shared" si="1"/>
        <v>755484.10000000149</v>
      </c>
      <c r="J58" s="19">
        <f t="shared" si="2"/>
        <v>76415.599999999627</v>
      </c>
    </row>
    <row r="59" spans="1:10" ht="23.25" customHeight="1" x14ac:dyDescent="0.2">
      <c r="A59" s="16" t="s">
        <v>65</v>
      </c>
      <c r="B59" s="14"/>
      <c r="C59" s="14"/>
      <c r="D59" s="19">
        <v>0</v>
      </c>
      <c r="E59" s="19">
        <v>0</v>
      </c>
      <c r="F59" s="20">
        <v>0</v>
      </c>
      <c r="G59" s="20">
        <v>348987.1</v>
      </c>
      <c r="H59" s="20">
        <v>448382.1</v>
      </c>
      <c r="I59" s="19">
        <f t="shared" si="1"/>
        <v>0</v>
      </c>
      <c r="J59" s="19">
        <f t="shared" si="2"/>
        <v>0</v>
      </c>
    </row>
    <row r="60" spans="1:10" ht="23.25" customHeight="1" x14ac:dyDescent="0.2">
      <c r="A60" s="16" t="s">
        <v>4</v>
      </c>
      <c r="B60" s="10"/>
      <c r="C60" s="10"/>
      <c r="D60" s="19">
        <f>D58+D59</f>
        <v>9371718.0999999978</v>
      </c>
      <c r="E60" s="19">
        <f>E58+E59</f>
        <v>10050786.6</v>
      </c>
      <c r="F60" s="19">
        <f t="shared" ref="F60:H60" si="14">F58+F59</f>
        <v>10127202.199999999</v>
      </c>
      <c r="G60" s="19">
        <f t="shared" si="14"/>
        <v>9088047.5999999996</v>
      </c>
      <c r="H60" s="19">
        <f t="shared" si="14"/>
        <v>9262467.2999999989</v>
      </c>
      <c r="I60" s="19">
        <f t="shared" si="1"/>
        <v>755484.10000000149</v>
      </c>
      <c r="J60" s="19">
        <f t="shared" si="2"/>
        <v>76415.599999999627</v>
      </c>
    </row>
    <row r="62" spans="1:10" x14ac:dyDescent="0.2">
      <c r="E62" s="26"/>
    </row>
  </sheetData>
  <mergeCells count="9">
    <mergeCell ref="A3:A4"/>
    <mergeCell ref="B3:B4"/>
    <mergeCell ref="C3:C4"/>
    <mergeCell ref="A1:J1"/>
    <mergeCell ref="I3:J3"/>
    <mergeCell ref="G3:H3"/>
    <mergeCell ref="F3:F4"/>
    <mergeCell ref="E3:E4"/>
    <mergeCell ref="D3:D4"/>
  </mergeCells>
  <phoneticPr fontId="0" type="noConversion"/>
  <pageMargins left="1.3779527559055118" right="0.39370078740157483" top="0.78740157480314965" bottom="0.78740157480314965" header="0.39370078740157483" footer="0.19685039370078741"/>
  <pageSetup paperSize="9" scale="63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2020-11-30T13:59:20Z</cp:lastPrinted>
  <dcterms:created xsi:type="dcterms:W3CDTF">2005-10-27T10:10:18Z</dcterms:created>
  <dcterms:modified xsi:type="dcterms:W3CDTF">2020-11-30T14:40:33Z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