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\Zakon\О Т Д Е Л Ы\Кабинет 229 ОПАИР\Дебиторка, кредиторка\САЙТ\01.07.2020\"/>
    </mc:Choice>
  </mc:AlternateContent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62913"/>
</workbook>
</file>

<file path=xl/calcChain.xml><?xml version="1.0" encoding="utf-8"?>
<calcChain xmlns="http://schemas.openxmlformats.org/spreadsheetml/2006/main">
  <c r="Z21" i="2" l="1"/>
  <c r="D12" i="2" l="1"/>
  <c r="X27" i="4"/>
  <c r="R27" i="2" l="1"/>
  <c r="E27" i="2"/>
  <c r="X27" i="1"/>
  <c r="T27" i="1"/>
  <c r="X12" i="1"/>
  <c r="F27" i="1"/>
  <c r="G27" i="1"/>
  <c r="H27" i="1"/>
  <c r="I27" i="1"/>
  <c r="J27" i="1"/>
  <c r="K27" i="1"/>
  <c r="L27" i="1"/>
  <c r="M27" i="1"/>
  <c r="N27" i="1"/>
  <c r="B27" i="1"/>
  <c r="N12" i="1"/>
  <c r="B12" i="1"/>
  <c r="F12" i="1"/>
  <c r="R27" i="3"/>
  <c r="U12" i="3"/>
  <c r="V12" i="4"/>
  <c r="S12" i="4"/>
  <c r="V27" i="4"/>
  <c r="R27" i="4"/>
  <c r="S27" i="4"/>
  <c r="T27" i="4"/>
  <c r="N27" i="4"/>
  <c r="N12" i="4"/>
  <c r="B27" i="4"/>
  <c r="Z20" i="3"/>
  <c r="AA20" i="3"/>
  <c r="Z20" i="1"/>
  <c r="AA20" i="1"/>
  <c r="Z20" i="2"/>
  <c r="AA20" i="2"/>
  <c r="Z20" i="4"/>
  <c r="AA20" i="4"/>
  <c r="Z26" i="3"/>
  <c r="AA26" i="3"/>
  <c r="Z26" i="1"/>
  <c r="AA26" i="1"/>
  <c r="Z26" i="2"/>
  <c r="AA26" i="2"/>
  <c r="Z26" i="4"/>
  <c r="AA26" i="4"/>
  <c r="AA29" i="3"/>
  <c r="D27" i="4"/>
  <c r="E27" i="4"/>
  <c r="F27" i="4"/>
  <c r="G27" i="4"/>
  <c r="H27" i="4"/>
  <c r="I27" i="4"/>
  <c r="J27" i="4"/>
  <c r="K27" i="4"/>
  <c r="L27" i="4"/>
  <c r="M27" i="4"/>
  <c r="O27" i="4"/>
  <c r="P27" i="4"/>
  <c r="Q27" i="4"/>
  <c r="U27" i="4"/>
  <c r="O27" i="1"/>
  <c r="P27" i="1"/>
  <c r="Q27" i="1"/>
  <c r="AA7" i="2"/>
  <c r="AA8" i="2"/>
  <c r="AA9" i="2"/>
  <c r="AA10" i="2"/>
  <c r="AA11" i="2"/>
  <c r="AA13" i="2"/>
  <c r="AA14" i="2"/>
  <c r="AA15" i="2"/>
  <c r="AA16" i="2"/>
  <c r="AA17" i="2"/>
  <c r="AA18" i="2"/>
  <c r="AA19" i="2"/>
  <c r="AA21" i="2"/>
  <c r="AA22" i="2"/>
  <c r="AA23" i="2"/>
  <c r="AA24" i="2"/>
  <c r="AA25" i="2"/>
  <c r="AA28" i="2"/>
  <c r="AA29" i="2"/>
  <c r="AA30" i="2"/>
  <c r="AA7" i="1"/>
  <c r="AA8" i="1"/>
  <c r="AA9" i="1"/>
  <c r="AA10" i="1"/>
  <c r="AA11" i="1"/>
  <c r="AA13" i="1"/>
  <c r="AA14" i="1"/>
  <c r="AA15" i="1"/>
  <c r="AA16" i="1"/>
  <c r="AA17" i="1"/>
  <c r="AA18" i="1"/>
  <c r="AA19" i="1"/>
  <c r="AA21" i="1"/>
  <c r="AA22" i="1"/>
  <c r="AA23" i="1"/>
  <c r="AA24" i="1"/>
  <c r="AA25" i="1"/>
  <c r="AA28" i="1"/>
  <c r="AA29" i="1"/>
  <c r="AA30" i="1"/>
  <c r="Z7" i="1"/>
  <c r="AA7" i="3"/>
  <c r="AA8" i="3"/>
  <c r="AA9" i="3"/>
  <c r="AA10" i="3"/>
  <c r="AA11" i="3"/>
  <c r="AA13" i="3"/>
  <c r="AA14" i="3"/>
  <c r="AA15" i="3"/>
  <c r="AA16" i="3"/>
  <c r="AA17" i="3"/>
  <c r="AA18" i="3"/>
  <c r="AA19" i="3"/>
  <c r="AA21" i="3"/>
  <c r="AA22" i="3"/>
  <c r="AA23" i="3"/>
  <c r="AA24" i="3"/>
  <c r="AA25" i="3"/>
  <c r="AA28" i="3"/>
  <c r="AA30" i="3"/>
  <c r="AA7" i="4"/>
  <c r="AA8" i="4"/>
  <c r="AA9" i="4"/>
  <c r="AA10" i="4"/>
  <c r="AA11" i="4"/>
  <c r="AA13" i="4"/>
  <c r="AA14" i="4"/>
  <c r="AA15" i="4"/>
  <c r="AA16" i="4"/>
  <c r="AA17" i="4"/>
  <c r="AA18" i="4"/>
  <c r="AA19" i="4"/>
  <c r="AA21" i="4"/>
  <c r="AA22" i="4"/>
  <c r="AA23" i="4"/>
  <c r="AA24" i="4"/>
  <c r="AA25" i="4"/>
  <c r="AA28" i="4"/>
  <c r="AA29" i="4"/>
  <c r="AA30" i="4"/>
  <c r="Z7" i="3"/>
  <c r="B12" i="3" l="1"/>
  <c r="Z28" i="3"/>
  <c r="Z29" i="3"/>
  <c r="Z30" i="3"/>
  <c r="Z13" i="3"/>
  <c r="Z14" i="3"/>
  <c r="Z15" i="3"/>
  <c r="Z16" i="3"/>
  <c r="Z17" i="3"/>
  <c r="Z18" i="3"/>
  <c r="Z19" i="3"/>
  <c r="Z21" i="3"/>
  <c r="Z22" i="3"/>
  <c r="Z23" i="3"/>
  <c r="Z24" i="3"/>
  <c r="Z25" i="3"/>
  <c r="Z8" i="3"/>
  <c r="Z9" i="3"/>
  <c r="Z10" i="3"/>
  <c r="Z11" i="3"/>
  <c r="Z28" i="4"/>
  <c r="Z29" i="4"/>
  <c r="Z30" i="4"/>
  <c r="Z13" i="4"/>
  <c r="Z14" i="4"/>
  <c r="Z15" i="4"/>
  <c r="Z16" i="4"/>
  <c r="Z17" i="4"/>
  <c r="Z18" i="4"/>
  <c r="Z19" i="4"/>
  <c r="Z21" i="4"/>
  <c r="Z22" i="4"/>
  <c r="Z23" i="4"/>
  <c r="Z24" i="4"/>
  <c r="Z25" i="4"/>
  <c r="Z7" i="4"/>
  <c r="Z8" i="4"/>
  <c r="Z9" i="4"/>
  <c r="Z10" i="4"/>
  <c r="Z11" i="4"/>
  <c r="Z28" i="2"/>
  <c r="Z29" i="2"/>
  <c r="Z30" i="2"/>
  <c r="Z13" i="2"/>
  <c r="Z14" i="2"/>
  <c r="Z15" i="2"/>
  <c r="Z16" i="2"/>
  <c r="Z17" i="2"/>
  <c r="Z18" i="2"/>
  <c r="Z19" i="2"/>
  <c r="Z22" i="2"/>
  <c r="Z23" i="2"/>
  <c r="Z24" i="2"/>
  <c r="Z25" i="2"/>
  <c r="Z7" i="2"/>
  <c r="Z8" i="2"/>
  <c r="Z9" i="2"/>
  <c r="Z10" i="2"/>
  <c r="Z11" i="2"/>
  <c r="Z29" i="1"/>
  <c r="Z30" i="1"/>
  <c r="Z28" i="1"/>
  <c r="Z13" i="1"/>
  <c r="Z14" i="1"/>
  <c r="Z15" i="1"/>
  <c r="Z16" i="1"/>
  <c r="Z17" i="1"/>
  <c r="Z18" i="1"/>
  <c r="Z19" i="1"/>
  <c r="Z21" i="1"/>
  <c r="Z22" i="1"/>
  <c r="Z23" i="1"/>
  <c r="Z24" i="1"/>
  <c r="Z25" i="1"/>
  <c r="Z8" i="1" l="1"/>
  <c r="Z9" i="1"/>
  <c r="Z10" i="1"/>
  <c r="Z11" i="1"/>
  <c r="Y27" i="4"/>
  <c r="W27" i="4"/>
  <c r="C27" i="4"/>
  <c r="Y12" i="4"/>
  <c r="X12" i="4"/>
  <c r="W12" i="4"/>
  <c r="V6" i="4"/>
  <c r="U12" i="4"/>
  <c r="U6" i="4" s="1"/>
  <c r="T12" i="4"/>
  <c r="T6" i="4" s="1"/>
  <c r="R12" i="4"/>
  <c r="Q12" i="4"/>
  <c r="Q6" i="4" s="1"/>
  <c r="P12" i="4"/>
  <c r="P6" i="4" s="1"/>
  <c r="O12" i="4"/>
  <c r="N6" i="4"/>
  <c r="M12" i="4"/>
  <c r="M6" i="4" s="1"/>
  <c r="L12" i="4"/>
  <c r="L6" i="4" s="1"/>
  <c r="K12" i="4"/>
  <c r="J12" i="4"/>
  <c r="J6" i="4" s="1"/>
  <c r="I12" i="4"/>
  <c r="I6" i="4" s="1"/>
  <c r="H12" i="4"/>
  <c r="H6" i="4" s="1"/>
  <c r="G12" i="4"/>
  <c r="F12" i="4"/>
  <c r="F6" i="4" s="1"/>
  <c r="E12" i="4"/>
  <c r="E6" i="4" s="1"/>
  <c r="D12" i="4"/>
  <c r="C12" i="4"/>
  <c r="B12" i="4"/>
  <c r="Y27" i="3"/>
  <c r="X27" i="3"/>
  <c r="W27" i="3"/>
  <c r="V27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Y12" i="3"/>
  <c r="X12" i="3"/>
  <c r="W12" i="3"/>
  <c r="V12" i="3"/>
  <c r="T12" i="3"/>
  <c r="S12" i="3"/>
  <c r="R12" i="3"/>
  <c r="R6" i="3" s="1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Y27" i="2"/>
  <c r="X27" i="2"/>
  <c r="W27" i="2"/>
  <c r="V27" i="2"/>
  <c r="U27" i="2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D27" i="2"/>
  <c r="C27" i="2"/>
  <c r="B27" i="2"/>
  <c r="Y12" i="2"/>
  <c r="X12" i="2"/>
  <c r="W12" i="2"/>
  <c r="V12" i="2"/>
  <c r="V6" i="2" s="1"/>
  <c r="U12" i="2"/>
  <c r="T12" i="2"/>
  <c r="S12" i="2"/>
  <c r="R12" i="2"/>
  <c r="R6" i="2" s="1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Y27" i="1"/>
  <c r="W27" i="1"/>
  <c r="V27" i="1"/>
  <c r="U27" i="1"/>
  <c r="S27" i="1"/>
  <c r="R27" i="1"/>
  <c r="E27" i="1"/>
  <c r="D27" i="1"/>
  <c r="C27" i="1"/>
  <c r="Y12" i="1"/>
  <c r="W12" i="1"/>
  <c r="V12" i="1"/>
  <c r="U12" i="1"/>
  <c r="T12" i="1"/>
  <c r="S12" i="1"/>
  <c r="R12" i="1"/>
  <c r="Q12" i="1"/>
  <c r="Q6" i="1" s="1"/>
  <c r="P12" i="1"/>
  <c r="O12" i="1"/>
  <c r="O6" i="1" s="1"/>
  <c r="N6" i="1"/>
  <c r="M12" i="1"/>
  <c r="L12" i="1"/>
  <c r="L6" i="1" s="1"/>
  <c r="K12" i="1"/>
  <c r="J12" i="1"/>
  <c r="J6" i="1" s="1"/>
  <c r="I12" i="1"/>
  <c r="I6" i="1" s="1"/>
  <c r="H12" i="1"/>
  <c r="H6" i="1" s="1"/>
  <c r="G12" i="1"/>
  <c r="F6" i="1"/>
  <c r="E12" i="1"/>
  <c r="D12" i="1"/>
  <c r="C12" i="1"/>
  <c r="Y6" i="1"/>
  <c r="E6" i="1" l="1"/>
  <c r="I6" i="3"/>
  <c r="N6" i="2"/>
  <c r="M6" i="3"/>
  <c r="G6" i="3"/>
  <c r="K6" i="3"/>
  <c r="O6" i="3"/>
  <c r="Q6" i="3"/>
  <c r="D6" i="3"/>
  <c r="L6" i="3"/>
  <c r="P6" i="3"/>
  <c r="Y6" i="3"/>
  <c r="J6" i="3"/>
  <c r="W6" i="3"/>
  <c r="S6" i="3"/>
  <c r="D6" i="1"/>
  <c r="F6" i="2"/>
  <c r="G6" i="1"/>
  <c r="Y6" i="4"/>
  <c r="X6" i="4"/>
  <c r="X6" i="1"/>
  <c r="W6" i="1"/>
  <c r="AA27" i="4"/>
  <c r="U6" i="3"/>
  <c r="S6" i="1"/>
  <c r="K6" i="1"/>
  <c r="R6" i="1"/>
  <c r="D6" i="4"/>
  <c r="AA12" i="2"/>
  <c r="AA27" i="3"/>
  <c r="C6" i="3"/>
  <c r="AA12" i="3"/>
  <c r="Z12" i="3"/>
  <c r="C6" i="4"/>
  <c r="AA12" i="4"/>
  <c r="AA27" i="2"/>
  <c r="AA27" i="1"/>
  <c r="C6" i="1"/>
  <c r="AA12" i="1"/>
  <c r="E6" i="3"/>
  <c r="V6" i="1"/>
  <c r="U6" i="1"/>
  <c r="M6" i="1"/>
  <c r="Z12" i="1"/>
  <c r="B6" i="1"/>
  <c r="Z27" i="2"/>
  <c r="Z12" i="2"/>
  <c r="J6" i="2"/>
  <c r="E6" i="2"/>
  <c r="I6" i="2"/>
  <c r="M6" i="2"/>
  <c r="Q6" i="2"/>
  <c r="U6" i="2"/>
  <c r="Y6" i="2"/>
  <c r="B6" i="2"/>
  <c r="D6" i="2"/>
  <c r="H6" i="2"/>
  <c r="L6" i="2"/>
  <c r="P6" i="2"/>
  <c r="T6" i="2"/>
  <c r="X6" i="2"/>
  <c r="G6" i="4"/>
  <c r="O6" i="4"/>
  <c r="K6" i="4"/>
  <c r="W6" i="4"/>
  <c r="S6" i="4"/>
  <c r="Z12" i="4"/>
  <c r="B6" i="4"/>
  <c r="R6" i="4"/>
  <c r="T6" i="3"/>
  <c r="F6" i="3"/>
  <c r="N6" i="3"/>
  <c r="V6" i="3"/>
  <c r="H6" i="3"/>
  <c r="X6" i="3"/>
  <c r="Z27" i="3"/>
  <c r="Z27" i="4"/>
  <c r="C6" i="2"/>
  <c r="G6" i="2"/>
  <c r="K6" i="2"/>
  <c r="O6" i="2"/>
  <c r="S6" i="2"/>
  <c r="W6" i="2"/>
  <c r="P6" i="1"/>
  <c r="T6" i="1"/>
  <c r="Z27" i="1"/>
  <c r="B6" i="3"/>
  <c r="Z6" i="4" l="1"/>
  <c r="AA6" i="3"/>
  <c r="Z6" i="3"/>
  <c r="AA6" i="4"/>
  <c r="Z6" i="2"/>
  <c r="AA6" i="2"/>
  <c r="AA6" i="1"/>
  <c r="Z6" i="1"/>
</calcChain>
</file>

<file path=xl/sharedStrings.xml><?xml version="1.0" encoding="utf-8"?>
<sst xmlns="http://schemas.openxmlformats.org/spreadsheetml/2006/main" count="278" uniqueCount="58">
  <si>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</si>
  <si>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</si>
  <si>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</si>
  <si>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</si>
  <si>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</si>
  <si>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</si>
  <si>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</si>
  <si>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</si>
  <si>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</si>
  <si>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</si>
  <si>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</si>
  <si>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</si>
  <si>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</si>
  <si>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</si>
  <si>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</si>
  <si>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</si>
  <si>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</si>
  <si>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</si>
  <si>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</si>
  <si>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</si>
  <si>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</si>
  <si>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</si>
  <si>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</si>
  <si>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</si>
  <si>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</si>
  <si>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</si>
  <si>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</si>
  <si>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</si>
  <si>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</si>
  <si>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</si>
  <si>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</si>
  <si>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</si>
  <si>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</si>
  <si>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</si>
  <si>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</si>
  <si>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</si>
  <si>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</si>
  <si>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</si>
  <si>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</si>
  <si>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</si>
  <si>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</si>
  <si>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</si>
  <si>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</si>
  <si>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</si>
  <si>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</si>
  <si>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</si>
  <si>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</si>
  <si>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Е.С. Югова</t>
  </si>
  <si>
    <t>Руководитель</t>
  </si>
  <si>
    <t>Н.В. Голуб</t>
  </si>
  <si>
    <t>Увеличение стоимости нематериальных активов</t>
  </si>
  <si>
    <t>Безвозмездные перечисления государственным и муниципальным организациям</t>
  </si>
  <si>
    <t>(рубли)</t>
  </si>
  <si>
    <t>Объем дебиторской задолженности по бюджетным средствам на 1 июля 2020 года</t>
  </si>
  <si>
    <t>Муниципальное образование области "Город Череповец"</t>
  </si>
  <si>
    <t>Объем дебиторской задолженности по внебюджетным средствам на 1 июля 2020 года</t>
  </si>
  <si>
    <t>Объем кредиторской задолженности по бюджетным средствам на 1 июля 2020 года</t>
  </si>
  <si>
    <t>Объем кредиторской задолженности по внебюджетным средствам на 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</si>
</sst>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2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top"/>
    </xf>
    <xf numFmtId="4" fontId="4" fillId="5" borderId="6" xfId="4" applyNumberFormat="1" applyFont="1" applyFill="1" applyBorder="1" applyAlignment="1">
      <alignment horizontal="right" vertical="center"/>
    </xf>
    <xf numFmtId="4" fontId="5" fillId="5" borderId="6" xfId="5" applyNumberFormat="1" applyFont="1" applyFill="1" applyBorder="1" applyAlignment="1">
      <alignment horizontal="right" vertical="center"/>
    </xf>
    <xf numFmtId="4" fontId="5" fillId="5" borderId="5" xfId="5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Fill="1">
      <alignment horizontal="left" vertical="top" wrapText="1"/>
    </xf>
    <xf numFmtId="0" fontId="9" fillId="0" borderId="1" xfId="6" applyFont="1" applyFill="1">
      <alignment horizontal="left" vertical="top" wrapText="1"/>
    </xf>
    <xf numFmtId="0" fontId="9" fillId="0" borderId="6" xfId="3" applyFont="1" applyFill="1" applyBorder="1">
      <alignment horizontal="left" vertical="top" wrapText="1"/>
    </xf>
    <xf numFmtId="0" fontId="9" fillId="0" borderId="6" xfId="6" applyFont="1" applyFill="1" applyBorder="1">
      <alignment horizontal="left" vertical="top" wrapText="1"/>
    </xf>
    <xf numFmtId="0" fontId="0" fillId="0" borderId="10" xfId="0" applyBorder="1"/>
    <xf numFmtId="0" fontId="7" fillId="0" borderId="11" xfId="0" applyFont="1" applyBorder="1" applyAlignment="1">
      <alignment horizontal="center" vertical="top"/>
    </xf>
    <xf numFmtId="0" fontId="6" fillId="0" borderId="0" xfId="0" applyFont="1" applyAlignment="1"/>
    <xf numFmtId="4" fontId="5" fillId="0" borderId="6" xfId="4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10" xfId="0" applyBorder="1"/>
    <xf numFmtId="4" fontId="4" fillId="0" borderId="6" xfId="4" applyNumberFormat="1" applyFont="1" applyFill="1" applyBorder="1" applyAlignment="1">
      <alignment horizontal="right" vertical="center"/>
    </xf>
    <xf numFmtId="4" fontId="5" fillId="0" borderId="6" xfId="5" applyNumberFormat="1" applyFont="1" applyFill="1" applyBorder="1" applyAlignment="1">
      <alignment horizontal="right" vertical="center"/>
    </xf>
    <xf numFmtId="4" fontId="5" fillId="0" borderId="5" xfId="5" applyNumberFormat="1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6" xfId="4" applyNumberFormat="1" applyFont="1" applyFill="1" applyBorder="1" applyAlignment="1">
      <alignment horizontal="right" vertical="center"/>
    </xf>
    <xf numFmtId="4" fontId="9" fillId="0" borderId="6" xfId="5" applyNumberFormat="1" applyFont="1" applyFill="1" applyBorder="1" applyAlignment="1" applyProtection="1">
      <alignment horizontal="right" vertical="center"/>
      <protection locked="0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A43" sqref="A43"/>
    </sheetView>
  </sheetViews>
  <sheetFormatPr defaultRowHeight="15" x14ac:dyDescent="0.25"/>
  <cols>
    <col min="1" max="1" width="36.28515625" style="1" customWidth="1"/>
    <col min="2" max="2" width="10.7109375" style="1" customWidth="1"/>
    <col min="3" max="3" width="8" style="1" hidden="1" customWidth="1"/>
    <col min="4" max="4" width="10.7109375" style="1" customWidth="1"/>
    <col min="5" max="5" width="8" style="1" hidden="1" customWidth="1"/>
    <col min="6" max="6" width="9.42578125" style="1" customWidth="1"/>
    <col min="7" max="7" width="8" style="1" hidden="1" customWidth="1"/>
    <col min="8" max="8" width="8.85546875" style="1" hidden="1" customWidth="1"/>
    <col min="9" max="9" width="8" style="1" hidden="1" customWidth="1"/>
    <col min="10" max="10" width="9.28515625" style="1" hidden="1" customWidth="1"/>
    <col min="11" max="11" width="8" style="1" hidden="1" customWidth="1"/>
    <col min="12" max="12" width="10.7109375" style="1" customWidth="1"/>
    <col min="13" max="13" width="9.85546875" style="1" hidden="1" customWidth="1"/>
    <col min="14" max="14" width="11.85546875" style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.5703125" style="1" customWidth="1"/>
    <col min="20" max="20" width="10.7109375" style="1" customWidth="1"/>
    <col min="21" max="21" width="8" style="1" customWidth="1"/>
    <col min="22" max="22" width="15.5703125" style="1" customWidth="1"/>
    <col min="23" max="23" width="8" style="1" hidden="1" customWidth="1"/>
    <col min="24" max="24" width="9.85546875" style="1" customWidth="1"/>
    <col min="25" max="25" width="8" style="1" hidden="1" customWidth="1"/>
    <col min="26" max="26" width="13" style="1" customWidth="1"/>
    <col min="27" max="27" width="10.28515625" style="1" customWidth="1"/>
    <col min="28" max="16384" width="9.140625" style="1"/>
  </cols>
  <sheetData>
    <row r="1" spans="1:27" ht="16.5" x14ac:dyDescent="0.2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5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3" t="s">
        <v>39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56">
        <f>SUM(B7:B12,B17:B27)</f>
        <v>73925.7</v>
      </c>
      <c r="C6" s="56">
        <f t="shared" ref="C6:Y6" si="0">SUM(C7:C12,C17:C27)</f>
        <v>0</v>
      </c>
      <c r="D6" s="56">
        <f t="shared" si="0"/>
        <v>3031872.5999999996</v>
      </c>
      <c r="E6" s="56">
        <f t="shared" si="0"/>
        <v>0</v>
      </c>
      <c r="F6" s="56">
        <f t="shared" si="0"/>
        <v>562874.71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2944755.2600000002</v>
      </c>
      <c r="M6" s="56">
        <f t="shared" si="0"/>
        <v>0</v>
      </c>
      <c r="N6" s="56">
        <f t="shared" si="0"/>
        <v>2982318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618501.79999999993</v>
      </c>
      <c r="S6" s="56">
        <f t="shared" si="0"/>
        <v>11.12</v>
      </c>
      <c r="T6" s="56">
        <f t="shared" si="0"/>
        <v>1753296.2399999998</v>
      </c>
      <c r="U6" s="56">
        <f t="shared" si="0"/>
        <v>700</v>
      </c>
      <c r="V6" s="56">
        <f t="shared" si="0"/>
        <v>3509.91</v>
      </c>
      <c r="W6" s="56">
        <f t="shared" si="0"/>
        <v>0</v>
      </c>
      <c r="X6" s="56">
        <f t="shared" si="0"/>
        <v>7439.4</v>
      </c>
      <c r="Y6" s="56">
        <f t="shared" si="0"/>
        <v>0</v>
      </c>
      <c r="Z6" s="56">
        <f>B6+D6+F6+H6+J6+L6+N6+P6+R6+T6+V6+X6</f>
        <v>11978493.620000001</v>
      </c>
      <c r="AA6" s="56">
        <f>C6+E6+G6+I6+K6+M6+O6+Q6+S6+U6+W6+Y6</f>
        <v>711.12</v>
      </c>
    </row>
    <row r="7" spans="1:27" ht="12.95" customHeight="1" x14ac:dyDescent="0.25">
      <c r="A7" s="7" t="s">
        <v>18</v>
      </c>
      <c r="B7" s="8">
        <v>0</v>
      </c>
      <c r="C7" s="8"/>
      <c r="D7" s="8">
        <v>33656.67</v>
      </c>
      <c r="E7" s="8"/>
      <c r="F7" s="8">
        <v>0</v>
      </c>
      <c r="G7" s="8"/>
      <c r="H7" s="8"/>
      <c r="I7" s="8"/>
      <c r="J7" s="9"/>
      <c r="K7" s="8"/>
      <c r="L7" s="9">
        <v>0</v>
      </c>
      <c r="M7" s="8"/>
      <c r="N7" s="9">
        <v>0</v>
      </c>
      <c r="O7" s="8"/>
      <c r="P7" s="9"/>
      <c r="Q7" s="8"/>
      <c r="R7" s="9">
        <v>0</v>
      </c>
      <c r="S7" s="9">
        <v>0</v>
      </c>
      <c r="T7" s="9">
        <v>80555</v>
      </c>
      <c r="U7" s="9">
        <v>0</v>
      </c>
      <c r="V7" s="9">
        <v>0</v>
      </c>
      <c r="W7" s="8"/>
      <c r="X7" s="9">
        <v>23</v>
      </c>
      <c r="Y7" s="8"/>
      <c r="Z7" s="31">
        <f t="shared" ref="Z7:Z11" si="1">B7+D7+F7+H7+J7+L7+N7+P7+R7+T7+V7+X7</f>
        <v>114234.67</v>
      </c>
      <c r="AA7" s="31">
        <f t="shared" ref="AA7:AA30" si="2">C7+E7+G7+I7+K7+M7+O7+Q7+S7+U7+W7+Y7</f>
        <v>0</v>
      </c>
    </row>
    <row r="8" spans="1:27" ht="12.95" customHeight="1" x14ac:dyDescent="0.25">
      <c r="A8" s="7" t="s">
        <v>19</v>
      </c>
      <c r="B8" s="8">
        <v>0</v>
      </c>
      <c r="C8" s="8"/>
      <c r="D8" s="8">
        <v>0</v>
      </c>
      <c r="E8" s="8"/>
      <c r="F8" s="8">
        <v>0</v>
      </c>
      <c r="G8" s="8"/>
      <c r="H8" s="8"/>
      <c r="I8" s="8"/>
      <c r="J8" s="9"/>
      <c r="K8" s="8"/>
      <c r="L8" s="9">
        <v>0</v>
      </c>
      <c r="M8" s="8"/>
      <c r="N8" s="9">
        <v>0</v>
      </c>
      <c r="O8" s="8"/>
      <c r="P8" s="9"/>
      <c r="Q8" s="8"/>
      <c r="R8" s="9">
        <v>0</v>
      </c>
      <c r="S8" s="9">
        <v>0</v>
      </c>
      <c r="T8" s="9">
        <v>700</v>
      </c>
      <c r="U8" s="9">
        <v>700</v>
      </c>
      <c r="V8" s="9">
        <v>0</v>
      </c>
      <c r="W8" s="8"/>
      <c r="X8" s="9">
        <v>0</v>
      </c>
      <c r="Y8" s="8"/>
      <c r="Z8" s="31">
        <f t="shared" si="1"/>
        <v>700</v>
      </c>
      <c r="AA8" s="31">
        <f t="shared" si="2"/>
        <v>700</v>
      </c>
    </row>
    <row r="9" spans="1:27" ht="12.95" customHeight="1" x14ac:dyDescent="0.25">
      <c r="A9" s="7" t="s">
        <v>20</v>
      </c>
      <c r="B9" s="8">
        <v>61354.62</v>
      </c>
      <c r="C9" s="8"/>
      <c r="D9" s="8">
        <v>199877.96</v>
      </c>
      <c r="E9" s="8"/>
      <c r="F9" s="8">
        <v>0</v>
      </c>
      <c r="G9" s="8"/>
      <c r="H9" s="8"/>
      <c r="I9" s="8"/>
      <c r="J9" s="9"/>
      <c r="K9" s="8"/>
      <c r="L9" s="9">
        <v>47389.5</v>
      </c>
      <c r="M9" s="8"/>
      <c r="N9" s="9">
        <v>0</v>
      </c>
      <c r="O9" s="8"/>
      <c r="P9" s="9"/>
      <c r="Q9" s="8"/>
      <c r="R9" s="9">
        <v>9660.94</v>
      </c>
      <c r="S9" s="9">
        <v>0</v>
      </c>
      <c r="T9" s="9">
        <v>0</v>
      </c>
      <c r="U9" s="9">
        <v>0</v>
      </c>
      <c r="V9" s="9">
        <v>3057.91</v>
      </c>
      <c r="W9" s="8"/>
      <c r="X9" s="9">
        <v>7416.4</v>
      </c>
      <c r="Y9" s="8"/>
      <c r="Z9" s="31">
        <f t="shared" si="1"/>
        <v>328757.32999999996</v>
      </c>
      <c r="AA9" s="31">
        <f t="shared" si="2"/>
        <v>0</v>
      </c>
    </row>
    <row r="10" spans="1:27" ht="12.95" customHeight="1" x14ac:dyDescent="0.25">
      <c r="A10" s="7" t="s">
        <v>21</v>
      </c>
      <c r="B10" s="8">
        <v>0</v>
      </c>
      <c r="C10" s="8"/>
      <c r="D10" s="8">
        <v>9800.26</v>
      </c>
      <c r="E10" s="8"/>
      <c r="F10" s="8">
        <v>2395.08</v>
      </c>
      <c r="G10" s="8"/>
      <c r="H10" s="8"/>
      <c r="I10" s="8"/>
      <c r="J10" s="9"/>
      <c r="K10" s="8"/>
      <c r="L10" s="9">
        <v>0</v>
      </c>
      <c r="M10" s="8"/>
      <c r="N10" s="9">
        <v>0</v>
      </c>
      <c r="O10" s="8"/>
      <c r="P10" s="9"/>
      <c r="Q10" s="8"/>
      <c r="R10" s="9">
        <v>27977.88</v>
      </c>
      <c r="S10" s="9">
        <v>11.12</v>
      </c>
      <c r="T10" s="9">
        <v>0</v>
      </c>
      <c r="U10" s="9">
        <v>0</v>
      </c>
      <c r="V10" s="9">
        <v>0</v>
      </c>
      <c r="W10" s="8"/>
      <c r="X10" s="9">
        <v>0</v>
      </c>
      <c r="Y10" s="8"/>
      <c r="Z10" s="31">
        <f t="shared" si="1"/>
        <v>40173.22</v>
      </c>
      <c r="AA10" s="31">
        <f t="shared" si="2"/>
        <v>11.12</v>
      </c>
    </row>
    <row r="11" spans="1:27" ht="12.95" customHeight="1" x14ac:dyDescent="0.25">
      <c r="A11" s="7" t="s">
        <v>22</v>
      </c>
      <c r="B11" s="8">
        <v>0</v>
      </c>
      <c r="C11" s="8"/>
      <c r="D11" s="8">
        <v>0</v>
      </c>
      <c r="E11" s="8"/>
      <c r="F11" s="8">
        <v>0</v>
      </c>
      <c r="G11" s="8"/>
      <c r="H11" s="8"/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0</v>
      </c>
      <c r="S11" s="9">
        <v>0</v>
      </c>
      <c r="T11" s="9">
        <v>190907.1</v>
      </c>
      <c r="U11" s="9">
        <v>0</v>
      </c>
      <c r="V11" s="9">
        <v>0</v>
      </c>
      <c r="W11" s="8"/>
      <c r="X11" s="9">
        <v>0</v>
      </c>
      <c r="Y11" s="8"/>
      <c r="Z11" s="31">
        <f t="shared" si="1"/>
        <v>190907.1</v>
      </c>
      <c r="AA11" s="31">
        <f t="shared" si="2"/>
        <v>0</v>
      </c>
    </row>
    <row r="12" spans="1:27" ht="12.95" customHeight="1" x14ac:dyDescent="0.25">
      <c r="A12" s="7" t="s">
        <v>23</v>
      </c>
      <c r="B12" s="57">
        <f>SUM(B13:B16)</f>
        <v>927.32</v>
      </c>
      <c r="C12" s="57">
        <f t="shared" ref="C12:Y12" si="3">SUM(C13:C16)</f>
        <v>0</v>
      </c>
      <c r="D12" s="57">
        <f t="shared" si="3"/>
        <v>2595071.7499999995</v>
      </c>
      <c r="E12" s="57">
        <f t="shared" si="3"/>
        <v>0</v>
      </c>
      <c r="F12" s="57">
        <f t="shared" si="3"/>
        <v>435394.95999999996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2897365.7600000002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232903.73</v>
      </c>
      <c r="S12" s="57">
        <f t="shared" si="3"/>
        <v>0</v>
      </c>
      <c r="T12" s="57">
        <f t="shared" si="3"/>
        <v>1443034.14</v>
      </c>
      <c r="U12" s="57">
        <f t="shared" si="3"/>
        <v>0</v>
      </c>
      <c r="V12" s="57">
        <f t="shared" si="3"/>
        <v>0</v>
      </c>
      <c r="W12" s="57">
        <f t="shared" si="3"/>
        <v>0</v>
      </c>
      <c r="X12" s="57">
        <f t="shared" si="3"/>
        <v>0</v>
      </c>
      <c r="Y12" s="57">
        <f t="shared" si="3"/>
        <v>0</v>
      </c>
      <c r="Z12" s="31">
        <f t="shared" ref="Z12:Z30" si="4">B12+D12+F12+H12+J12+L12+N12+P12+R12+T12+V12+X12</f>
        <v>7604697.6599999992</v>
      </c>
      <c r="AA12" s="31">
        <f t="shared" si="2"/>
        <v>0</v>
      </c>
    </row>
    <row r="13" spans="1:27" ht="12.95" customHeight="1" x14ac:dyDescent="0.25">
      <c r="A13" s="24" t="s">
        <v>24</v>
      </c>
      <c r="B13" s="61">
        <v>927.32</v>
      </c>
      <c r="C13" s="61"/>
      <c r="D13" s="61">
        <v>218724.53</v>
      </c>
      <c r="E13" s="61"/>
      <c r="F13" s="61">
        <v>17905.97</v>
      </c>
      <c r="G13" s="61"/>
      <c r="H13" s="61"/>
      <c r="I13" s="61"/>
      <c r="J13" s="59"/>
      <c r="K13" s="61"/>
      <c r="L13" s="59">
        <v>217871.35</v>
      </c>
      <c r="M13" s="61"/>
      <c r="N13" s="59">
        <v>0</v>
      </c>
      <c r="O13" s="61"/>
      <c r="P13" s="59"/>
      <c r="Q13" s="61"/>
      <c r="R13" s="59">
        <v>1226.73</v>
      </c>
      <c r="S13" s="59">
        <v>0</v>
      </c>
      <c r="T13" s="59">
        <v>1970.4</v>
      </c>
      <c r="U13" s="59">
        <v>0</v>
      </c>
      <c r="V13" s="59">
        <v>0</v>
      </c>
      <c r="W13" s="61"/>
      <c r="X13" s="59">
        <v>0</v>
      </c>
      <c r="Y13" s="61"/>
      <c r="Z13" s="60">
        <f t="shared" si="4"/>
        <v>458626.30000000005</v>
      </c>
      <c r="AA13" s="60">
        <f t="shared" si="2"/>
        <v>0</v>
      </c>
    </row>
    <row r="14" spans="1:27" ht="12.95" customHeight="1" x14ac:dyDescent="0.25">
      <c r="A14" s="24" t="s">
        <v>25</v>
      </c>
      <c r="B14" s="61">
        <v>0</v>
      </c>
      <c r="C14" s="61"/>
      <c r="D14" s="61">
        <v>2324651.17</v>
      </c>
      <c r="E14" s="61"/>
      <c r="F14" s="61">
        <v>415309.26</v>
      </c>
      <c r="G14" s="61"/>
      <c r="H14" s="61"/>
      <c r="I14" s="61"/>
      <c r="J14" s="59"/>
      <c r="K14" s="61"/>
      <c r="L14" s="59">
        <v>2679494.41</v>
      </c>
      <c r="M14" s="61"/>
      <c r="N14" s="59">
        <v>0</v>
      </c>
      <c r="O14" s="61"/>
      <c r="P14" s="59"/>
      <c r="Q14" s="61"/>
      <c r="R14" s="59">
        <v>231677</v>
      </c>
      <c r="S14" s="59">
        <v>0</v>
      </c>
      <c r="T14" s="59">
        <v>1431086.85</v>
      </c>
      <c r="U14" s="59">
        <v>0</v>
      </c>
      <c r="V14" s="59">
        <v>0</v>
      </c>
      <c r="W14" s="61"/>
      <c r="X14" s="59">
        <v>0</v>
      </c>
      <c r="Y14" s="61"/>
      <c r="Z14" s="60">
        <f t="shared" si="4"/>
        <v>7082218.6899999995</v>
      </c>
      <c r="AA14" s="60">
        <f t="shared" si="2"/>
        <v>0</v>
      </c>
    </row>
    <row r="15" spans="1:27" ht="12.95" customHeight="1" x14ac:dyDescent="0.25">
      <c r="A15" s="24" t="s">
        <v>26</v>
      </c>
      <c r="B15" s="61">
        <v>0</v>
      </c>
      <c r="C15" s="61"/>
      <c r="D15" s="61">
        <v>50231.77</v>
      </c>
      <c r="E15" s="61"/>
      <c r="F15" s="61">
        <v>2179.73</v>
      </c>
      <c r="G15" s="61"/>
      <c r="H15" s="61"/>
      <c r="I15" s="61"/>
      <c r="J15" s="59"/>
      <c r="K15" s="61"/>
      <c r="L15" s="59">
        <v>0</v>
      </c>
      <c r="M15" s="61"/>
      <c r="N15" s="59">
        <v>0</v>
      </c>
      <c r="O15" s="61"/>
      <c r="P15" s="59"/>
      <c r="Q15" s="61"/>
      <c r="R15" s="59">
        <v>0</v>
      </c>
      <c r="S15" s="59">
        <v>0</v>
      </c>
      <c r="T15" s="59">
        <v>9976.89</v>
      </c>
      <c r="U15" s="59">
        <v>0</v>
      </c>
      <c r="V15" s="59">
        <v>0</v>
      </c>
      <c r="W15" s="61"/>
      <c r="X15" s="59">
        <v>0</v>
      </c>
      <c r="Y15" s="61"/>
      <c r="Z15" s="60">
        <f t="shared" si="4"/>
        <v>62388.39</v>
      </c>
      <c r="AA15" s="60">
        <f t="shared" si="2"/>
        <v>0</v>
      </c>
    </row>
    <row r="16" spans="1:27" ht="12.95" customHeight="1" x14ac:dyDescent="0.25">
      <c r="A16" s="25" t="s">
        <v>27</v>
      </c>
      <c r="B16" s="61">
        <v>0</v>
      </c>
      <c r="C16" s="61"/>
      <c r="D16" s="61">
        <v>1464.28</v>
      </c>
      <c r="E16" s="61"/>
      <c r="F16" s="61">
        <v>0</v>
      </c>
      <c r="G16" s="61"/>
      <c r="H16" s="61"/>
      <c r="I16" s="61"/>
      <c r="J16" s="59"/>
      <c r="K16" s="61"/>
      <c r="L16" s="59">
        <v>0</v>
      </c>
      <c r="M16" s="61"/>
      <c r="N16" s="59">
        <v>0</v>
      </c>
      <c r="O16" s="61"/>
      <c r="P16" s="59"/>
      <c r="Q16" s="61"/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61"/>
      <c r="X16" s="59">
        <v>0</v>
      </c>
      <c r="Y16" s="61"/>
      <c r="Z16" s="60">
        <f t="shared" si="4"/>
        <v>1464.28</v>
      </c>
      <c r="AA16" s="60">
        <f t="shared" si="2"/>
        <v>0</v>
      </c>
    </row>
    <row r="17" spans="1:27" ht="12.95" hidden="1" customHeight="1" x14ac:dyDescent="0.25">
      <c r="A17" s="7" t="s">
        <v>28</v>
      </c>
      <c r="B17" s="8">
        <v>0</v>
      </c>
      <c r="C17" s="8"/>
      <c r="D17" s="8">
        <v>0</v>
      </c>
      <c r="E17" s="8"/>
      <c r="F17" s="8">
        <v>0</v>
      </c>
      <c r="G17" s="8"/>
      <c r="H17" s="8"/>
      <c r="I17" s="8"/>
      <c r="J17" s="9"/>
      <c r="K17" s="8"/>
      <c r="L17" s="9">
        <v>0</v>
      </c>
      <c r="M17" s="8"/>
      <c r="N17" s="9">
        <v>0</v>
      </c>
      <c r="O17" s="8"/>
      <c r="P17" s="9"/>
      <c r="Q17" s="8"/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8"/>
      <c r="X17" s="9">
        <v>0</v>
      </c>
      <c r="Y17" s="8"/>
      <c r="Z17" s="31">
        <f t="shared" si="4"/>
        <v>0</v>
      </c>
      <c r="AA17" s="31">
        <f t="shared" si="2"/>
        <v>0</v>
      </c>
    </row>
    <row r="18" spans="1:27" ht="12.95" customHeight="1" x14ac:dyDescent="0.25">
      <c r="A18" s="7" t="s">
        <v>29</v>
      </c>
      <c r="B18" s="8">
        <v>0</v>
      </c>
      <c r="C18" s="8"/>
      <c r="D18" s="8">
        <v>0.02</v>
      </c>
      <c r="E18" s="8"/>
      <c r="F18" s="8">
        <v>9752.9</v>
      </c>
      <c r="G18" s="8"/>
      <c r="H18" s="8"/>
      <c r="I18" s="8"/>
      <c r="J18" s="9"/>
      <c r="K18" s="8"/>
      <c r="L18" s="9">
        <v>0</v>
      </c>
      <c r="M18" s="8"/>
      <c r="N18" s="9">
        <v>0</v>
      </c>
      <c r="O18" s="8"/>
      <c r="P18" s="9"/>
      <c r="Q18" s="8"/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8"/>
      <c r="X18" s="9">
        <v>0</v>
      </c>
      <c r="Y18" s="8"/>
      <c r="Z18" s="31">
        <f t="shared" si="4"/>
        <v>9752.92</v>
      </c>
      <c r="AA18" s="31">
        <f t="shared" si="2"/>
        <v>0</v>
      </c>
    </row>
    <row r="19" spans="1:27" ht="12.95" customHeight="1" x14ac:dyDescent="0.25">
      <c r="A19" s="7" t="s">
        <v>30</v>
      </c>
      <c r="B19" s="8">
        <v>11643.76</v>
      </c>
      <c r="C19" s="8"/>
      <c r="D19" s="8">
        <v>179384.25</v>
      </c>
      <c r="E19" s="8"/>
      <c r="F19" s="8">
        <v>103581.9</v>
      </c>
      <c r="G19" s="8"/>
      <c r="H19" s="8"/>
      <c r="I19" s="8"/>
      <c r="J19" s="9"/>
      <c r="K19" s="8"/>
      <c r="L19" s="9">
        <v>0</v>
      </c>
      <c r="M19" s="8"/>
      <c r="N19" s="9">
        <v>2982318</v>
      </c>
      <c r="O19" s="8"/>
      <c r="P19" s="9"/>
      <c r="Q19" s="8"/>
      <c r="R19" s="9">
        <v>286953.17</v>
      </c>
      <c r="S19" s="9">
        <v>0</v>
      </c>
      <c r="T19" s="9">
        <v>38100</v>
      </c>
      <c r="U19" s="9">
        <v>0</v>
      </c>
      <c r="V19" s="9">
        <v>0</v>
      </c>
      <c r="W19" s="8"/>
      <c r="X19" s="9">
        <v>0</v>
      </c>
      <c r="Y19" s="8"/>
      <c r="Z19" s="31">
        <f t="shared" si="4"/>
        <v>3601981.08</v>
      </c>
      <c r="AA19" s="31">
        <f t="shared" si="2"/>
        <v>0</v>
      </c>
    </row>
    <row r="20" spans="1:27" ht="23.25" hidden="1" customHeight="1" x14ac:dyDescent="0.25">
      <c r="A20" s="7" t="s">
        <v>51</v>
      </c>
      <c r="B20" s="8">
        <v>0</v>
      </c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9">
        <v>0</v>
      </c>
      <c r="T20" s="9"/>
      <c r="U20" s="9">
        <v>0</v>
      </c>
      <c r="V20" s="9"/>
      <c r="W20" s="8"/>
      <c r="X20" s="9">
        <v>0</v>
      </c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 x14ac:dyDescent="0.25">
      <c r="A21" s="7" t="s">
        <v>31</v>
      </c>
      <c r="B21" s="8">
        <v>0</v>
      </c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9">
        <v>0</v>
      </c>
      <c r="T21" s="9"/>
      <c r="U21" s="9">
        <v>0</v>
      </c>
      <c r="V21" s="9"/>
      <c r="W21" s="8"/>
      <c r="X21" s="9">
        <v>0</v>
      </c>
      <c r="Y21" s="8"/>
      <c r="Z21" s="31">
        <f t="shared" si="4"/>
        <v>0</v>
      </c>
      <c r="AA21" s="31">
        <f t="shared" si="2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9">
        <v>0</v>
      </c>
      <c r="T22" s="9"/>
      <c r="U22" s="9">
        <v>0</v>
      </c>
      <c r="V22" s="9"/>
      <c r="W22" s="8"/>
      <c r="X22" s="9"/>
      <c r="Y22" s="8"/>
      <c r="Z22" s="31">
        <f t="shared" si="4"/>
        <v>0</v>
      </c>
      <c r="AA22" s="31">
        <f t="shared" si="2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9">
        <v>0</v>
      </c>
      <c r="T23" s="9"/>
      <c r="U23" s="9">
        <v>0</v>
      </c>
      <c r="V23" s="9"/>
      <c r="W23" s="8"/>
      <c r="X23" s="9"/>
      <c r="Y23" s="8"/>
      <c r="Z23" s="31">
        <f t="shared" si="4"/>
        <v>0</v>
      </c>
      <c r="AA23" s="31">
        <f t="shared" si="2"/>
        <v>0</v>
      </c>
    </row>
    <row r="24" spans="1:27" ht="12.95" customHeight="1" x14ac:dyDescent="0.25">
      <c r="A24" s="7" t="s">
        <v>16</v>
      </c>
      <c r="B24" s="8">
        <v>0</v>
      </c>
      <c r="C24" s="8"/>
      <c r="D24" s="8">
        <v>11113.39</v>
      </c>
      <c r="E24" s="8"/>
      <c r="F24" s="8">
        <v>0</v>
      </c>
      <c r="G24" s="8"/>
      <c r="H24" s="8"/>
      <c r="I24" s="8"/>
      <c r="J24" s="9"/>
      <c r="K24" s="8"/>
      <c r="L24" s="9">
        <v>0</v>
      </c>
      <c r="M24" s="8"/>
      <c r="N24" s="9">
        <v>0</v>
      </c>
      <c r="O24" s="8"/>
      <c r="P24" s="9"/>
      <c r="Q24" s="8"/>
      <c r="R24" s="9">
        <v>61006.080000000002</v>
      </c>
      <c r="S24" s="9">
        <v>0</v>
      </c>
      <c r="T24" s="9">
        <v>0</v>
      </c>
      <c r="U24" s="9">
        <v>0</v>
      </c>
      <c r="V24" s="9">
        <v>452</v>
      </c>
      <c r="W24" s="8"/>
      <c r="X24" s="9">
        <v>0</v>
      </c>
      <c r="Y24" s="8"/>
      <c r="Z24" s="31">
        <f t="shared" si="4"/>
        <v>72571.47</v>
      </c>
      <c r="AA24" s="31">
        <f t="shared" si="2"/>
        <v>0</v>
      </c>
    </row>
    <row r="25" spans="1:27" ht="12.95" hidden="1" customHeight="1" x14ac:dyDescent="0.25">
      <c r="A25" s="7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31">
        <f t="shared" si="4"/>
        <v>0</v>
      </c>
      <c r="AA25" s="31">
        <f t="shared" si="2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58">
        <f t="shared" ref="B27:Y27" si="9">SUM(B28:B30)</f>
        <v>0</v>
      </c>
      <c r="C27" s="58">
        <f t="shared" si="9"/>
        <v>0</v>
      </c>
      <c r="D27" s="58">
        <f t="shared" si="9"/>
        <v>2968.3</v>
      </c>
      <c r="E27" s="58">
        <f t="shared" si="9"/>
        <v>0</v>
      </c>
      <c r="F27" s="58">
        <f t="shared" si="9"/>
        <v>11749.87</v>
      </c>
      <c r="G27" s="58">
        <f t="shared" si="9"/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0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>SUM(X28:X30)</f>
        <v>0</v>
      </c>
      <c r="Y27" s="58">
        <f t="shared" si="9"/>
        <v>0</v>
      </c>
      <c r="Z27" s="31">
        <f t="shared" si="4"/>
        <v>14718.170000000002</v>
      </c>
      <c r="AA27" s="31">
        <f t="shared" si="2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2"/>
        <v>0</v>
      </c>
    </row>
    <row r="29" spans="1:27" ht="12.75" hidden="1" customHeight="1" x14ac:dyDescent="0.25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2"/>
        <v>0</v>
      </c>
    </row>
    <row r="30" spans="1:27" ht="12.95" customHeight="1" x14ac:dyDescent="0.25">
      <c r="A30" s="27" t="s">
        <v>38</v>
      </c>
      <c r="B30" s="59">
        <v>0</v>
      </c>
      <c r="C30" s="59"/>
      <c r="D30" s="59">
        <v>2968.3</v>
      </c>
      <c r="E30" s="59"/>
      <c r="F30" s="59">
        <v>11749.87</v>
      </c>
      <c r="G30" s="59"/>
      <c r="H30" s="59"/>
      <c r="I30" s="59"/>
      <c r="J30" s="59"/>
      <c r="K30" s="59"/>
      <c r="L30" s="59">
        <v>0</v>
      </c>
      <c r="M30" s="59"/>
      <c r="N30" s="59">
        <v>0</v>
      </c>
      <c r="O30" s="59"/>
      <c r="P30" s="59"/>
      <c r="Q30" s="59"/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59"/>
      <c r="Z30" s="60">
        <f t="shared" si="4"/>
        <v>14718.170000000002</v>
      </c>
      <c r="AA30" s="60">
        <f t="shared" si="2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30" t="s">
        <v>48</v>
      </c>
      <c r="B33" s="28"/>
      <c r="C33" s="28"/>
      <c r="E33"/>
      <c r="F33" s="49" t="s">
        <v>49</v>
      </c>
      <c r="G33" s="49"/>
      <c r="H33" s="49"/>
      <c r="I33" s="49"/>
      <c r="J33" s="49"/>
      <c r="K33" s="49"/>
      <c r="L33" s="49"/>
      <c r="M33" s="49"/>
      <c r="Z33" s="15"/>
    </row>
    <row r="34" spans="1:26" hidden="1" x14ac:dyDescent="0.25">
      <c r="A34"/>
      <c r="B34" s="29" t="s">
        <v>40</v>
      </c>
      <c r="C34" s="29"/>
      <c r="E34"/>
      <c r="F34" s="48" t="s">
        <v>41</v>
      </c>
      <c r="G34" s="50"/>
      <c r="H34" s="50"/>
      <c r="I34" s="50"/>
      <c r="J34" s="50"/>
      <c r="K34" s="50"/>
      <c r="L34" s="50"/>
      <c r="M34" s="50"/>
    </row>
    <row r="35" spans="1:26" hidden="1" x14ac:dyDescent="0.25">
      <c r="A35"/>
      <c r="B35"/>
      <c r="C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30" t="s">
        <v>42</v>
      </c>
      <c r="B36" s="28"/>
      <c r="C36" s="28"/>
      <c r="E36"/>
      <c r="F36" s="49" t="s">
        <v>47</v>
      </c>
      <c r="G36" s="49"/>
      <c r="H36" s="49"/>
      <c r="I36" s="49"/>
      <c r="J36" s="49"/>
      <c r="K36" s="49"/>
      <c r="L36" s="49"/>
      <c r="M36" s="49"/>
    </row>
    <row r="37" spans="1:26" hidden="1" x14ac:dyDescent="0.25">
      <c r="A37"/>
      <c r="B37" s="29" t="s">
        <v>40</v>
      </c>
      <c r="C37" s="29"/>
      <c r="E37"/>
      <c r="F37" s="48" t="s">
        <v>41</v>
      </c>
      <c r="G37" s="50"/>
      <c r="H37" s="50"/>
      <c r="I37" s="50"/>
      <c r="J37" s="50"/>
      <c r="K37" s="50"/>
      <c r="L37" s="50"/>
      <c r="M37" s="50"/>
    </row>
    <row r="38" spans="1:26" hidden="1" x14ac:dyDescent="0.25">
      <c r="A38"/>
      <c r="B38"/>
      <c r="C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30" t="s">
        <v>43</v>
      </c>
      <c r="B39" s="28"/>
      <c r="C39" s="28"/>
      <c r="E39"/>
      <c r="F39" s="49" t="s">
        <v>45</v>
      </c>
      <c r="G39" s="49"/>
      <c r="H39" s="49"/>
      <c r="I39" s="49"/>
      <c r="J39" s="49"/>
      <c r="K39" s="16"/>
      <c r="L39" s="49" t="s">
        <v>46</v>
      </c>
      <c r="M39" s="49"/>
    </row>
    <row r="40" spans="1:26" hidden="1" x14ac:dyDescent="0.25">
      <c r="A40"/>
      <c r="B40" s="29" t="s">
        <v>40</v>
      </c>
      <c r="C40" s="29"/>
      <c r="E40"/>
      <c r="F40" s="48" t="s">
        <v>41</v>
      </c>
      <c r="G40" s="48"/>
      <c r="H40" s="48"/>
      <c r="I40" s="48"/>
      <c r="J40" s="48"/>
      <c r="K40" s="17"/>
      <c r="L40" s="48" t="s">
        <v>44</v>
      </c>
      <c r="M40" s="48"/>
    </row>
  </sheetData>
  <protectedRanges>
    <protectedRange sqref="B7:B29 C27:Y27 C12:Y12" name="krista_tr_10_0_1_1"/>
    <protectedRange sqref="C7:C11 C13:C26 C28:C29 E7:E11 E13:E26 E28:E29 G7:G11 G13:G26 G28:G29 I7:I11 I13:I26 I28:I29 K7:K11 K13:K26 K28:K29 M7:M11 M13:M26 M28:M29 O7:O11 O13:O26 O28:O29 Q7:Q11 Q13:Q26 Q28:Q29 S25:S26 S28:S29 U25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4">
    <mergeCell ref="F40:J40"/>
    <mergeCell ref="L40:M40"/>
    <mergeCell ref="F33:M33"/>
    <mergeCell ref="F34:M34"/>
    <mergeCell ref="F36:M36"/>
    <mergeCell ref="F37:M37"/>
    <mergeCell ref="F39:J39"/>
    <mergeCell ref="L39:M39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B65545:Y65549 AA31:AA32 AA983068:AA983072 AA917532:AA917536 AA851996:AA852000 AA786460:AA786464 AA720924:AA720928 AA655388:AA655392 AA589852:AA589856 AA524316:AA524320 AA458780:AA458784 AA393244:AA393248 AA327708:AA327712 AA262172:AA262176 AA196636:AA196640 AA131100:AA131104 AA65564:AA65568 AA983055:AA983066 AA917519:AA917530 AA851983:AA851994 AA786447:AA786458 AA720911:AA720922 AA655375:AA655386 AA589839:AA589850 AA524303:AA524314 AA458767:AA458778 AA393231:AA393242 AA327695:AA327706 AA262159:AA262170 AA196623:AA196634 AA131087:AA131098 AA65551:AA65562 AA983049:AA983053 AA917513:AA917517 AA851977:AA851981 AA786441:AA786445 AA720905:AA720909 AA655369:AA655373 AA589833:AA589837 AA524297:AA524301 AA458761:AA458765 AA393225:AA393229 AA327689:AA327693 AA262153:AA262157 AA196617:AA196621 AA131081:AA131085 AA65545:AA65549 B983068:Y983072 B917532:Y917536 B851996:Y852000 B786460:Y786464 B720924:Y720928 B655388:Y655392 B589852:Y589856 B524316:Y524320 B458780:Y458784 B393244:Y393248 B327708:Y327712 B262172:Y262176 B196636:Y196640 B131100:Y131104 B65564:Y65568 B28:Y32 B983055:Y983066 B917519:Y917530 B851983:Y851994 B786447:Y786458 B720911:Y720922 B655375:Y655386 B589839:Y589850 B524303:Y524314 B458767:Y458778 B393231:Y393242 B327695:Y327706 B262159:Y262170 B196623:Y196634 B131087:Y131098 B65551:Y65562 B13:Y26 B983049:Y983053 B917513:Y917517 B851977:Y851981 B786441:Y786445 B720905:Y720909 B655369:Y655373 B589833:Y589837 B524297:Y524301 B458761:Y458765 B393225:Y393229 B327689:Y327693 B262153:Y262157 B196617:Y196621 B131081:Y131085 B7:Y11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A40"/>
  <sheetViews>
    <sheetView zoomScaleNormal="100" workbookViewId="0">
      <selection activeCell="D44" sqref="D44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5.7109375" style="1" customWidth="1"/>
    <col min="5" max="5" width="8" style="1" hidden="1" customWidth="1"/>
    <col min="6" max="6" width="15.7109375" style="1" customWidth="1"/>
    <col min="7" max="7" width="8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7.7109375" style="1" customWidth="1"/>
    <col min="19" max="19" width="9.42578125" style="1" hidden="1" customWidth="1"/>
    <col min="20" max="20" width="17.7109375" style="1" customWidth="1"/>
    <col min="21" max="21" width="13.85546875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9.28515625" style="1" customWidth="1"/>
    <col min="28" max="16384" width="9.140625" style="1"/>
  </cols>
  <sheetData>
    <row r="1" spans="1:27" ht="16.5" x14ac:dyDescent="0.25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4.75" customHeight="1" x14ac:dyDescent="0.25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39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6">
        <f t="shared" si="0"/>
        <v>1282053.92</v>
      </c>
      <c r="E6" s="56">
        <f t="shared" si="0"/>
        <v>0</v>
      </c>
      <c r="F6" s="56">
        <f t="shared" si="0"/>
        <v>5623776.0300000003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116423.07</v>
      </c>
      <c r="S6" s="56">
        <f t="shared" si="0"/>
        <v>0</v>
      </c>
      <c r="T6" s="56">
        <f t="shared" si="0"/>
        <v>594545.9</v>
      </c>
      <c r="U6" s="56">
        <f>SUM(U7:U12,U17:U27)</f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ref="Z6:AA11" si="1">B6+D6+F6+H6+J6+L6+N6+P6+R6+T6+V6+X6</f>
        <v>7616798.9200000009</v>
      </c>
      <c r="AA6" s="56">
        <f t="shared" si="1"/>
        <v>0</v>
      </c>
    </row>
    <row r="7" spans="1:27" ht="12.95" customHeight="1" x14ac:dyDescent="0.25">
      <c r="A7" s="7" t="s">
        <v>18</v>
      </c>
      <c r="B7" s="8"/>
      <c r="C7" s="8"/>
      <c r="D7" s="8">
        <v>36847.01</v>
      </c>
      <c r="E7" s="8"/>
      <c r="F7" s="8">
        <v>1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0</v>
      </c>
      <c r="S7" s="8"/>
      <c r="T7" s="9">
        <v>3845</v>
      </c>
      <c r="U7" s="8"/>
      <c r="V7" s="9"/>
      <c r="W7" s="8"/>
      <c r="X7" s="9"/>
      <c r="Y7" s="8"/>
      <c r="Z7" s="31">
        <f t="shared" si="1"/>
        <v>40693.01</v>
      </c>
      <c r="AA7" s="31">
        <f t="shared" si="1"/>
        <v>0</v>
      </c>
    </row>
    <row r="8" spans="1:27" ht="12.95" hidden="1" customHeight="1" x14ac:dyDescent="0.25">
      <c r="A8" s="7" t="s">
        <v>19</v>
      </c>
      <c r="B8" s="8"/>
      <c r="C8" s="8"/>
      <c r="D8" s="8"/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31">
        <f t="shared" si="1"/>
        <v>0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10998.79</v>
      </c>
      <c r="E9" s="8"/>
      <c r="F9" s="8">
        <v>0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110132.3</v>
      </c>
      <c r="S9" s="8"/>
      <c r="T9" s="9">
        <v>10532.94</v>
      </c>
      <c r="U9" s="8"/>
      <c r="V9" s="9"/>
      <c r="W9" s="8"/>
      <c r="X9" s="9"/>
      <c r="Y9" s="8"/>
      <c r="Z9" s="31">
        <f t="shared" si="1"/>
        <v>131664.03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12163.46</v>
      </c>
      <c r="E10" s="8"/>
      <c r="F10" s="8">
        <v>33268.06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0</v>
      </c>
      <c r="S10" s="8"/>
      <c r="T10" s="9">
        <v>3162.52</v>
      </c>
      <c r="U10" s="8"/>
      <c r="V10" s="9"/>
      <c r="W10" s="8"/>
      <c r="X10" s="9"/>
      <c r="Y10" s="8"/>
      <c r="Z10" s="31">
        <f t="shared" si="1"/>
        <v>48594.039999999994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112</v>
      </c>
      <c r="E11" s="8"/>
      <c r="F11" s="8">
        <v>1991.3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0</v>
      </c>
      <c r="S11" s="8"/>
      <c r="T11" s="9">
        <v>0</v>
      </c>
      <c r="U11" s="8"/>
      <c r="V11" s="9"/>
      <c r="W11" s="8"/>
      <c r="X11" s="9"/>
      <c r="Y11" s="8"/>
      <c r="Z11" s="31">
        <f t="shared" si="1"/>
        <v>2103.3000000000002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125506.98999999999</v>
      </c>
      <c r="E12" s="57">
        <f t="shared" si="2"/>
        <v>0</v>
      </c>
      <c r="F12" s="57">
        <f t="shared" si="2"/>
        <v>154656.95999999999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310.52999999999997</v>
      </c>
      <c r="S12" s="57">
        <f t="shared" si="2"/>
        <v>0</v>
      </c>
      <c r="T12" s="57">
        <f t="shared" si="2"/>
        <v>342971.1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623445.57999999996</v>
      </c>
      <c r="AA12" s="31">
        <f t="shared" ref="AA12:AA30" si="3">C12+E12+G12+I12+K12+M12+O12+Q12+S12+U12+W12+Y12</f>
        <v>0</v>
      </c>
    </row>
    <row r="13" spans="1:27" ht="12.95" customHeight="1" x14ac:dyDescent="0.25">
      <c r="A13" s="24" t="s">
        <v>24</v>
      </c>
      <c r="B13" s="8"/>
      <c r="C13" s="8"/>
      <c r="D13" s="61">
        <v>2510.12</v>
      </c>
      <c r="E13" s="61"/>
      <c r="F13" s="61">
        <v>577.91999999999996</v>
      </c>
      <c r="G13" s="61"/>
      <c r="H13" s="61"/>
      <c r="I13" s="61"/>
      <c r="J13" s="59"/>
      <c r="K13" s="61"/>
      <c r="L13" s="59"/>
      <c r="M13" s="61"/>
      <c r="N13" s="59"/>
      <c r="O13" s="61"/>
      <c r="P13" s="59"/>
      <c r="Q13" s="61"/>
      <c r="R13" s="59">
        <v>153.97999999999999</v>
      </c>
      <c r="S13" s="61"/>
      <c r="T13" s="59">
        <v>0</v>
      </c>
      <c r="U13" s="61"/>
      <c r="V13" s="59"/>
      <c r="W13" s="61"/>
      <c r="X13" s="59"/>
      <c r="Y13" s="61"/>
      <c r="Z13" s="60">
        <f t="shared" ref="Z13:Z30" si="4">B13+D13+F13+H13+J13+L13+N13+P13+R13+T13+V13+X13</f>
        <v>3242.02</v>
      </c>
      <c r="AA13" s="60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61">
        <v>117308.86</v>
      </c>
      <c r="E14" s="61"/>
      <c r="F14" s="61">
        <v>149827.18</v>
      </c>
      <c r="G14" s="61"/>
      <c r="H14" s="61"/>
      <c r="I14" s="61"/>
      <c r="J14" s="59"/>
      <c r="K14" s="61"/>
      <c r="L14" s="59"/>
      <c r="M14" s="61"/>
      <c r="N14" s="59"/>
      <c r="O14" s="61"/>
      <c r="P14" s="59"/>
      <c r="Q14" s="61"/>
      <c r="R14" s="59">
        <v>0</v>
      </c>
      <c r="S14" s="61"/>
      <c r="T14" s="59">
        <v>342971.1</v>
      </c>
      <c r="U14" s="61"/>
      <c r="V14" s="59"/>
      <c r="W14" s="61"/>
      <c r="X14" s="59"/>
      <c r="Y14" s="61"/>
      <c r="Z14" s="60">
        <f t="shared" si="4"/>
        <v>610107.1399999999</v>
      </c>
      <c r="AA14" s="60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61">
        <v>5688.01</v>
      </c>
      <c r="E15" s="61"/>
      <c r="F15" s="61">
        <v>4251.8599999999997</v>
      </c>
      <c r="G15" s="61"/>
      <c r="H15" s="61"/>
      <c r="I15" s="61"/>
      <c r="J15" s="59"/>
      <c r="K15" s="61"/>
      <c r="L15" s="59"/>
      <c r="M15" s="61"/>
      <c r="N15" s="59"/>
      <c r="O15" s="61"/>
      <c r="P15" s="59"/>
      <c r="Q15" s="61"/>
      <c r="R15" s="59">
        <v>156.55000000000001</v>
      </c>
      <c r="S15" s="61"/>
      <c r="T15" s="59"/>
      <c r="U15" s="61"/>
      <c r="V15" s="59"/>
      <c r="W15" s="61"/>
      <c r="X15" s="59"/>
      <c r="Y15" s="61"/>
      <c r="Z15" s="60">
        <f t="shared" si="4"/>
        <v>10096.419999999998</v>
      </c>
      <c r="AA15" s="60">
        <f t="shared" si="3"/>
        <v>0</v>
      </c>
    </row>
    <row r="16" spans="1:27" ht="12.95" hidden="1" customHeight="1" x14ac:dyDescent="0.25">
      <c r="A16" s="25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31">
        <f t="shared" si="4"/>
        <v>0</v>
      </c>
      <c r="AA16" s="31">
        <f t="shared" si="3"/>
        <v>0</v>
      </c>
    </row>
    <row r="17" spans="1:27" ht="12.95" hidden="1" customHeight="1" x14ac:dyDescent="0.25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31">
        <f t="shared" si="4"/>
        <v>0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3254</v>
      </c>
      <c r="E18" s="8"/>
      <c r="F18" s="8">
        <v>0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0</v>
      </c>
      <c r="S18" s="8"/>
      <c r="T18" s="9"/>
      <c r="U18" s="8"/>
      <c r="V18" s="9"/>
      <c r="W18" s="8"/>
      <c r="X18" s="9"/>
      <c r="Y18" s="8"/>
      <c r="Z18" s="31">
        <f t="shared" si="4"/>
        <v>3254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99826.2</v>
      </c>
      <c r="E19" s="8"/>
      <c r="F19" s="8">
        <v>5079075.37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5980.24</v>
      </c>
      <c r="S19" s="8"/>
      <c r="T19" s="9">
        <v>43474.34</v>
      </c>
      <c r="U19" s="8"/>
      <c r="V19" s="9"/>
      <c r="W19" s="8"/>
      <c r="X19" s="9"/>
      <c r="Y19" s="8"/>
      <c r="Z19" s="31">
        <f t="shared" si="4"/>
        <v>5228356.1500000004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4"/>
        <v>0</v>
      </c>
      <c r="AA21" s="31">
        <f t="shared" si="3"/>
        <v>0</v>
      </c>
    </row>
    <row r="22" spans="1:27" ht="12.95" hidden="1" customHeight="1" x14ac:dyDescent="0.25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4"/>
        <v>0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4"/>
        <v>0</v>
      </c>
      <c r="AA23" s="31">
        <f t="shared" si="3"/>
        <v>0</v>
      </c>
    </row>
    <row r="24" spans="1:27" ht="12.95" customHeight="1" x14ac:dyDescent="0.25">
      <c r="A24" s="7" t="s">
        <v>16</v>
      </c>
      <c r="B24" s="8"/>
      <c r="C24" s="8"/>
      <c r="D24" s="8">
        <v>4434</v>
      </c>
      <c r="E24" s="8"/>
      <c r="F24" s="8">
        <v>448.88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0</v>
      </c>
      <c r="S24" s="8"/>
      <c r="T24" s="9">
        <v>0</v>
      </c>
      <c r="U24" s="8"/>
      <c r="V24" s="9"/>
      <c r="W24" s="8"/>
      <c r="X24" s="9"/>
      <c r="Y24" s="8"/>
      <c r="Z24" s="31">
        <f t="shared" si="4"/>
        <v>4882.88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828575</v>
      </c>
      <c r="E25" s="8"/>
      <c r="F25" s="8">
        <v>283212.79999999999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0</v>
      </c>
      <c r="U25" s="8"/>
      <c r="V25" s="9"/>
      <c r="W25" s="8"/>
      <c r="X25" s="9"/>
      <c r="Y25" s="8"/>
      <c r="Z25" s="31">
        <f t="shared" si="4"/>
        <v>1111787.8</v>
      </c>
      <c r="AA25" s="31">
        <f t="shared" si="3"/>
        <v>0</v>
      </c>
    </row>
    <row r="26" spans="1:27" ht="12.95" customHeight="1" x14ac:dyDescent="0.25">
      <c r="A26" s="7" t="s">
        <v>50</v>
      </c>
      <c r="B26" s="22"/>
      <c r="C26" s="22"/>
      <c r="D26" s="22">
        <v>0</v>
      </c>
      <c r="E26" s="22"/>
      <c r="F26" s="22">
        <v>0</v>
      </c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>
        <v>0</v>
      </c>
      <c r="S26" s="22"/>
      <c r="T26" s="23">
        <v>190560</v>
      </c>
      <c r="U26" s="22"/>
      <c r="V26" s="23"/>
      <c r="W26" s="22"/>
      <c r="X26" s="23"/>
      <c r="Y26" s="22"/>
      <c r="Z26" s="31">
        <f t="shared" ref="Z26" si="7">B26+D26+F26+H26+J26+L26+N26+P26+R26+T26+V26+X26</f>
        <v>190560</v>
      </c>
      <c r="AA26" s="31">
        <f t="shared" ref="AA26" si="8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9">SUM(C28:C30)</f>
        <v>0</v>
      </c>
      <c r="D27" s="58">
        <f t="shared" si="9"/>
        <v>160336.47</v>
      </c>
      <c r="E27" s="58">
        <f t="shared" si="9"/>
        <v>0</v>
      </c>
      <c r="F27" s="58">
        <f t="shared" si="9"/>
        <v>71121.66</v>
      </c>
      <c r="G27" s="58">
        <f t="shared" si="9"/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0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 t="shared" si="9"/>
        <v>0</v>
      </c>
      <c r="Y27" s="58">
        <f t="shared" si="9"/>
        <v>0</v>
      </c>
      <c r="Z27" s="31">
        <f t="shared" si="4"/>
        <v>231458.13</v>
      </c>
      <c r="AA27" s="31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3"/>
        <v>0</v>
      </c>
    </row>
    <row r="29" spans="1:27" ht="12.75" customHeight="1" x14ac:dyDescent="0.25">
      <c r="A29" s="26" t="s">
        <v>37</v>
      </c>
      <c r="B29" s="8"/>
      <c r="C29" s="8"/>
      <c r="D29" s="61">
        <v>48128.75</v>
      </c>
      <c r="E29" s="61"/>
      <c r="F29" s="61">
        <v>0</v>
      </c>
      <c r="G29" s="61"/>
      <c r="H29" s="61"/>
      <c r="I29" s="61"/>
      <c r="J29" s="59"/>
      <c r="K29" s="61"/>
      <c r="L29" s="59"/>
      <c r="M29" s="61"/>
      <c r="N29" s="59"/>
      <c r="O29" s="61"/>
      <c r="P29" s="59"/>
      <c r="Q29" s="61"/>
      <c r="R29" s="59">
        <v>0</v>
      </c>
      <c r="S29" s="61"/>
      <c r="T29" s="59">
        <v>0</v>
      </c>
      <c r="U29" s="61"/>
      <c r="V29" s="59"/>
      <c r="W29" s="61"/>
      <c r="X29" s="59"/>
      <c r="Y29" s="61"/>
      <c r="Z29" s="60">
        <f t="shared" si="4"/>
        <v>48128.75</v>
      </c>
      <c r="AA29" s="60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59">
        <v>112207.72</v>
      </c>
      <c r="E30" s="59"/>
      <c r="F30" s="59">
        <v>71121.66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>
        <v>0</v>
      </c>
      <c r="S30" s="59"/>
      <c r="T30" s="59">
        <v>0</v>
      </c>
      <c r="U30" s="59"/>
      <c r="V30" s="59"/>
      <c r="W30" s="59"/>
      <c r="X30" s="59"/>
      <c r="Y30" s="59"/>
      <c r="Z30" s="60">
        <f t="shared" si="4"/>
        <v>183329.38</v>
      </c>
      <c r="AA30" s="60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4" t="s">
        <v>48</v>
      </c>
      <c r="B33" s="54"/>
      <c r="C33" s="55"/>
      <c r="D33" s="55"/>
      <c r="E33"/>
      <c r="R33" s="49" t="s">
        <v>49</v>
      </c>
      <c r="S33" s="49"/>
      <c r="T33" s="49"/>
      <c r="U33" s="35"/>
      <c r="V33" s="32"/>
      <c r="W33" s="32"/>
      <c r="X33" s="32"/>
      <c r="Y33" s="32"/>
      <c r="Z33" s="15"/>
    </row>
    <row r="34" spans="1:26" hidden="1" x14ac:dyDescent="0.25">
      <c r="A34"/>
      <c r="B34"/>
      <c r="C34" s="48" t="s">
        <v>40</v>
      </c>
      <c r="D34" s="48"/>
      <c r="E34"/>
      <c r="R34" s="48" t="s">
        <v>41</v>
      </c>
      <c r="S34" s="48"/>
      <c r="T34" s="48"/>
      <c r="U34" s="36"/>
      <c r="V34" s="34"/>
      <c r="W34" s="34"/>
      <c r="X34" s="34"/>
      <c r="Y34" s="34"/>
    </row>
    <row r="35" spans="1:26" hidden="1" x14ac:dyDescent="0.25">
      <c r="A35"/>
      <c r="B35"/>
      <c r="C35"/>
      <c r="D35"/>
      <c r="E35"/>
      <c r="R35"/>
      <c r="S35"/>
      <c r="T35"/>
      <c r="U35" s="16"/>
      <c r="V35"/>
      <c r="W35"/>
      <c r="X35"/>
      <c r="Y35"/>
    </row>
    <row r="36" spans="1:26" ht="15.75" hidden="1" x14ac:dyDescent="0.25">
      <c r="A36" s="54" t="s">
        <v>42</v>
      </c>
      <c r="B36" s="54"/>
      <c r="C36" s="55"/>
      <c r="D36" s="55"/>
      <c r="E36"/>
      <c r="R36" s="49" t="s">
        <v>47</v>
      </c>
      <c r="S36" s="49"/>
      <c r="T36" s="49"/>
      <c r="U36" s="35"/>
      <c r="V36" s="32"/>
      <c r="W36" s="32"/>
      <c r="X36" s="32"/>
      <c r="Y36" s="32"/>
    </row>
    <row r="37" spans="1:26" hidden="1" x14ac:dyDescent="0.25">
      <c r="A37"/>
      <c r="B37"/>
      <c r="C37" s="48" t="s">
        <v>40</v>
      </c>
      <c r="D37" s="48"/>
      <c r="E37"/>
      <c r="R37" s="48" t="s">
        <v>41</v>
      </c>
      <c r="S37" s="48"/>
      <c r="T37" s="48"/>
      <c r="U37" s="36"/>
      <c r="V37" s="34"/>
      <c r="W37" s="34"/>
      <c r="X37" s="34"/>
      <c r="Y37" s="34"/>
    </row>
    <row r="38" spans="1:26" hidden="1" x14ac:dyDescent="0.25">
      <c r="A38"/>
      <c r="B38"/>
      <c r="C38"/>
      <c r="D38"/>
      <c r="E38"/>
      <c r="R38"/>
      <c r="S38"/>
      <c r="T38"/>
      <c r="U38" s="16"/>
      <c r="V38"/>
      <c r="W38"/>
      <c r="X38"/>
      <c r="Y38"/>
    </row>
    <row r="39" spans="1:26" ht="15.75" hidden="1" x14ac:dyDescent="0.25">
      <c r="A39" s="54" t="s">
        <v>43</v>
      </c>
      <c r="B39" s="54"/>
      <c r="C39" s="55"/>
      <c r="D39" s="55"/>
      <c r="E39"/>
      <c r="R39" s="49" t="s">
        <v>45</v>
      </c>
      <c r="S39" s="49"/>
      <c r="T39" s="49"/>
      <c r="U39" s="35"/>
      <c r="V39" s="32"/>
      <c r="W39" s="16"/>
      <c r="X39" s="32" t="s">
        <v>46</v>
      </c>
      <c r="Y39" s="32"/>
    </row>
    <row r="40" spans="1:26" hidden="1" x14ac:dyDescent="0.25">
      <c r="A40"/>
      <c r="B40"/>
      <c r="C40" s="48" t="s">
        <v>40</v>
      </c>
      <c r="D40" s="48"/>
      <c r="E40"/>
      <c r="R40" s="48" t="s">
        <v>41</v>
      </c>
      <c r="S40" s="48"/>
      <c r="T40" s="48"/>
      <c r="U40" s="37"/>
      <c r="V40" s="33"/>
      <c r="W40" s="17"/>
      <c r="X40" s="33" t="s">
        <v>44</v>
      </c>
      <c r="Y40" s="33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1">
    <mergeCell ref="A39:B39"/>
    <mergeCell ref="C39:D39"/>
    <mergeCell ref="C40:D40"/>
    <mergeCell ref="R39:T39"/>
    <mergeCell ref="R40:T40"/>
    <mergeCell ref="A36:B36"/>
    <mergeCell ref="C36:D36"/>
    <mergeCell ref="C37:D37"/>
    <mergeCell ref="R36:T36"/>
    <mergeCell ref="R37:T37"/>
    <mergeCell ref="A33:B33"/>
    <mergeCell ref="C33:D33"/>
    <mergeCell ref="C34:D34"/>
    <mergeCell ref="R33:T33"/>
    <mergeCell ref="R34:T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983066:AA983070 B7:Y11 B28:Y32 B13:Y26 AA31:AA32 B65543:Y65547 B131079:Y131083 B196615:Y196619 B262151:Y262155 B327687:Y327691 B393223:Y393227 B458759:Y458763 B524295:Y524299 B589831:Y589835 B655367:Y655371 B720903:Y720907 B786439:Y786443 B851975:Y851979 B917511:Y917515 B983047:Y983051 B65549:Y65560 B131085:Y131096 B196621:Y196632 B262157:Y262168 B327693:Y327704 B393229:Y393240 B458765:Y458776 B524301:Y524312 B589837:Y589848 B655373:Y655384 B720909:Y720920 B786445:Y786456 B851981:Y851992 B917517:Y917528 B983053:Y983064 B65562:Y65566 B131098:Y131102 B196634:Y196638 B262170:Y262174 B327706:Y327710 B393242:Y393246 B458778:Y458782 B524314:Y524318 B589850:Y589854 B655386:Y655390 B720922:Y720926 B786458:Y786462 B851994:Y851998 B917530:Y917534 B983066:Y983070 AA65543:AA65547 AA131079:AA131083 AA196615:AA196619 AA262151:AA262155 AA327687:AA327691 AA393223:AA393227 AA458759:AA458763 AA524295:AA524299 AA589831:AA589835 AA655367:AA655371 AA720903:AA720907 AA786439:AA786443 AA851975:AA851979 AA917511:AA917515 AA983047:AA983051 AA65549:AA65560 AA131085:AA131096 AA196621:AA196632 AA262157:AA262168 AA327693:AA327704 AA393229:AA393240 AA458765:AA458776 AA524301:AA524312 AA589837:AA589848 AA655373:AA655384 AA720909:AA720920 AA786445:AA786456 AA851981:AA851992 AA917517:AA917528 AA983053:AA983064 AA65562:AA65566 AA131098:AA131102 AA196634:AA196638 AA262170:AA262174 AA327706:AA327710 AA393242:AA393246 AA458778:AA458782 AA524314:AA524318 AA589850:AA589854 AA655386:AA655390 AA720922:AA720926 AA786458:AA786462 AA851994:AA851998 AA917530:AA917534">
      <formula1>-10000000000</formula1>
      <formula2>10000000000</formula2>
    </dataValidation>
  </dataValidations>
  <pageMargins left="0.43307086614173229" right="0.15748031496062992" top="0.78740157480314965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1"/>
  <sheetViews>
    <sheetView zoomScaleNormal="100" workbookViewId="0">
      <selection activeCell="AA27" sqref="AA27"/>
    </sheetView>
  </sheetViews>
  <sheetFormatPr defaultRowHeight="15" x14ac:dyDescent="0.25"/>
  <cols>
    <col min="1" max="1" width="36.28515625" style="1" customWidth="1"/>
    <col min="2" max="2" width="11.5703125" style="1" customWidth="1"/>
    <col min="3" max="3" width="8" style="1" hidden="1" customWidth="1"/>
    <col min="4" max="4" width="12" style="1" customWidth="1"/>
    <col min="5" max="5" width="8" style="1" hidden="1" customWidth="1"/>
    <col min="6" max="6" width="10.7109375" style="1" customWidth="1"/>
    <col min="7" max="7" width="9.140625" style="1" hidden="1" customWidth="1"/>
    <col min="8" max="8" width="10.7109375" style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2.42578125" style="1" customWidth="1"/>
    <col min="13" max="13" width="8" style="1" hidden="1" customWidth="1"/>
    <col min="14" max="14" width="11.85546875" style="1" customWidth="1"/>
    <col min="15" max="15" width="11.42578125" style="1" hidden="1" customWidth="1"/>
    <col min="16" max="16" width="11" style="1" hidden="1" customWidth="1"/>
    <col min="17" max="17" width="8" style="1" hidden="1" customWidth="1"/>
    <col min="18" max="18" width="14.7109375" style="1" customWidth="1"/>
    <col min="19" max="19" width="8" style="1" hidden="1" customWidth="1"/>
    <col min="20" max="20" width="11" style="1" customWidth="1"/>
    <col min="21" max="21" width="8" style="1" hidden="1" customWidth="1"/>
    <col min="22" max="22" width="14.85546875" style="1" customWidth="1"/>
    <col min="23" max="23" width="10" style="1" hidden="1" customWidth="1"/>
    <col min="24" max="24" width="11.85546875" style="1" customWidth="1"/>
    <col min="25" max="25" width="8" style="1" hidden="1" customWidth="1"/>
    <col min="26" max="26" width="13" style="1" customWidth="1"/>
    <col min="27" max="27" width="10.5703125" style="1" customWidth="1"/>
    <col min="28" max="16384" width="9.140625" style="1"/>
  </cols>
  <sheetData>
    <row r="1" spans="1:27" ht="16.5" x14ac:dyDescent="0.25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 x14ac:dyDescent="0.25">
      <c r="A4" s="45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3" t="s">
        <v>1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56">
        <f>SUM(B7:B12,B17:B27)</f>
        <v>22803944.120000001</v>
      </c>
      <c r="C6" s="56">
        <f t="shared" ref="C6:Y6" si="0">SUM(C7:C12,C17:C27)</f>
        <v>0</v>
      </c>
      <c r="D6" s="56">
        <f t="shared" si="0"/>
        <v>215208582.81999999</v>
      </c>
      <c r="E6" s="56">
        <f t="shared" si="0"/>
        <v>0</v>
      </c>
      <c r="F6" s="56">
        <f t="shared" si="0"/>
        <v>15480420.720000003</v>
      </c>
      <c r="G6" s="56">
        <f t="shared" si="0"/>
        <v>0</v>
      </c>
      <c r="H6" s="56">
        <f t="shared" si="0"/>
        <v>1402636.35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28346217.640000004</v>
      </c>
      <c r="M6" s="56">
        <f t="shared" si="0"/>
        <v>0</v>
      </c>
      <c r="N6" s="56">
        <f t="shared" si="0"/>
        <v>1414845.22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26112046.93</v>
      </c>
      <c r="S6" s="56">
        <f t="shared" si="0"/>
        <v>0</v>
      </c>
      <c r="T6" s="56">
        <f t="shared" si="0"/>
        <v>20383997.830000002</v>
      </c>
      <c r="U6" s="56">
        <f t="shared" si="0"/>
        <v>0</v>
      </c>
      <c r="V6" s="56">
        <f t="shared" si="0"/>
        <v>5901904.21</v>
      </c>
      <c r="W6" s="56">
        <f t="shared" si="0"/>
        <v>0</v>
      </c>
      <c r="X6" s="56">
        <f t="shared" si="0"/>
        <v>87658121.330000013</v>
      </c>
      <c r="Y6" s="56">
        <f t="shared" si="0"/>
        <v>0</v>
      </c>
      <c r="Z6" s="56">
        <f>B6+D6+F6+H6+J6+L6+N6+P6+R6+T6+V6+X6</f>
        <v>424712717.16999996</v>
      </c>
      <c r="AA6" s="56">
        <f>C6+E6+G6+I6+K6+M6+O6+Q6+S6+U6+W6+Y6</f>
        <v>0</v>
      </c>
    </row>
    <row r="7" spans="1:27" ht="12.95" customHeight="1" x14ac:dyDescent="0.25">
      <c r="A7" s="7" t="s">
        <v>18</v>
      </c>
      <c r="B7" s="8">
        <v>14511362.98</v>
      </c>
      <c r="C7" s="8"/>
      <c r="D7" s="8">
        <v>78072273.040000007</v>
      </c>
      <c r="E7" s="8"/>
      <c r="F7" s="8">
        <v>8578924.4600000009</v>
      </c>
      <c r="G7" s="8"/>
      <c r="H7" s="8">
        <v>0</v>
      </c>
      <c r="I7" s="8"/>
      <c r="J7" s="9"/>
      <c r="K7" s="8"/>
      <c r="L7" s="9">
        <v>6299296.2599999998</v>
      </c>
      <c r="M7" s="8"/>
      <c r="N7" s="9">
        <v>0</v>
      </c>
      <c r="O7" s="8"/>
      <c r="P7" s="9"/>
      <c r="Q7" s="8"/>
      <c r="R7" s="9">
        <v>13238490.73</v>
      </c>
      <c r="S7" s="8"/>
      <c r="T7" s="9">
        <v>6609704.3799999999</v>
      </c>
      <c r="U7" s="8"/>
      <c r="V7" s="9">
        <v>2899008.41</v>
      </c>
      <c r="W7" s="8"/>
      <c r="X7" s="9">
        <v>5425391.8700000001</v>
      </c>
      <c r="Y7" s="8"/>
      <c r="Z7" s="31">
        <f>B7+D7+F7+H7+J7+L7+N7+P7+R7+T7+V7+X7</f>
        <v>135634452.13000003</v>
      </c>
      <c r="AA7" s="31">
        <f>C7+E7+G7+I7+K7+M7+O7+Q7+S7+U7+W7+Y7</f>
        <v>0</v>
      </c>
    </row>
    <row r="8" spans="1:27" ht="12.95" customHeight="1" x14ac:dyDescent="0.25">
      <c r="A8" s="7" t="s">
        <v>19</v>
      </c>
      <c r="B8" s="8">
        <v>1812.5</v>
      </c>
      <c r="C8" s="8"/>
      <c r="D8" s="8">
        <v>8718.82</v>
      </c>
      <c r="E8" s="8"/>
      <c r="F8" s="8">
        <v>0</v>
      </c>
      <c r="G8" s="8"/>
      <c r="H8" s="8">
        <v>0</v>
      </c>
      <c r="I8" s="8"/>
      <c r="J8" s="9"/>
      <c r="K8" s="8"/>
      <c r="L8" s="9">
        <v>7924.36</v>
      </c>
      <c r="M8" s="8"/>
      <c r="N8" s="9">
        <v>0</v>
      </c>
      <c r="O8" s="8"/>
      <c r="P8" s="9"/>
      <c r="Q8" s="8"/>
      <c r="R8" s="9">
        <v>1783.33</v>
      </c>
      <c r="S8" s="8"/>
      <c r="T8" s="9">
        <v>15245.6</v>
      </c>
      <c r="U8" s="8"/>
      <c r="V8" s="9">
        <v>0</v>
      </c>
      <c r="W8" s="8"/>
      <c r="X8" s="9">
        <v>685.42</v>
      </c>
      <c r="Y8" s="8"/>
      <c r="Z8" s="31">
        <f t="shared" ref="Z8:AA11" si="1">B8+D8+F8+H8+J8+L8+N8+P8+R8+T8+V8+X8</f>
        <v>36170.03</v>
      </c>
      <c r="AA8" s="31">
        <f t="shared" si="1"/>
        <v>0</v>
      </c>
    </row>
    <row r="9" spans="1:27" ht="12.95" customHeight="1" x14ac:dyDescent="0.25">
      <c r="A9" s="7" t="s">
        <v>20</v>
      </c>
      <c r="B9" s="8">
        <v>8044782.79</v>
      </c>
      <c r="C9" s="8"/>
      <c r="D9" s="8">
        <v>82805953.659999996</v>
      </c>
      <c r="E9" s="8"/>
      <c r="F9" s="8">
        <v>5572962.6200000001</v>
      </c>
      <c r="G9" s="8"/>
      <c r="H9" s="8">
        <v>0</v>
      </c>
      <c r="I9" s="8"/>
      <c r="J9" s="9"/>
      <c r="K9" s="8"/>
      <c r="L9" s="9">
        <v>3245488.76</v>
      </c>
      <c r="M9" s="8"/>
      <c r="N9" s="9">
        <v>0</v>
      </c>
      <c r="O9" s="8"/>
      <c r="P9" s="9"/>
      <c r="Q9" s="8"/>
      <c r="R9" s="9">
        <v>5695726.0999999996</v>
      </c>
      <c r="S9" s="8"/>
      <c r="T9" s="9">
        <v>4862080.41</v>
      </c>
      <c r="U9" s="8"/>
      <c r="V9" s="9">
        <v>1359190.08</v>
      </c>
      <c r="W9" s="8"/>
      <c r="X9" s="9">
        <v>2792842.43</v>
      </c>
      <c r="Y9" s="8"/>
      <c r="Z9" s="31">
        <f t="shared" si="1"/>
        <v>114379026.85000001</v>
      </c>
      <c r="AA9" s="31">
        <f t="shared" si="1"/>
        <v>0</v>
      </c>
    </row>
    <row r="10" spans="1:27" ht="12.95" customHeight="1" x14ac:dyDescent="0.25">
      <c r="A10" s="7" t="s">
        <v>21</v>
      </c>
      <c r="B10" s="8">
        <v>14468.46</v>
      </c>
      <c r="C10" s="8"/>
      <c r="D10" s="8">
        <v>953448.94</v>
      </c>
      <c r="E10" s="8"/>
      <c r="F10" s="8">
        <v>46507.66</v>
      </c>
      <c r="G10" s="8"/>
      <c r="H10" s="8">
        <v>0</v>
      </c>
      <c r="I10" s="8"/>
      <c r="J10" s="9"/>
      <c r="K10" s="8"/>
      <c r="L10" s="9">
        <v>13014.48</v>
      </c>
      <c r="M10" s="8"/>
      <c r="N10" s="9">
        <v>0</v>
      </c>
      <c r="O10" s="8"/>
      <c r="P10" s="9"/>
      <c r="Q10" s="8"/>
      <c r="R10" s="9">
        <v>527159.05000000005</v>
      </c>
      <c r="S10" s="8"/>
      <c r="T10" s="9">
        <v>82586.179999999993</v>
      </c>
      <c r="U10" s="8"/>
      <c r="V10" s="9">
        <v>25440.400000000001</v>
      </c>
      <c r="W10" s="8"/>
      <c r="X10" s="9">
        <v>2641.15</v>
      </c>
      <c r="Y10" s="8"/>
      <c r="Z10" s="31">
        <f t="shared" si="1"/>
        <v>1665266.3199999996</v>
      </c>
      <c r="AA10" s="31">
        <f t="shared" si="1"/>
        <v>0</v>
      </c>
    </row>
    <row r="11" spans="1:27" ht="12.95" customHeight="1" x14ac:dyDescent="0.25">
      <c r="A11" s="7" t="s">
        <v>22</v>
      </c>
      <c r="B11" s="8">
        <v>20544</v>
      </c>
      <c r="C11" s="8"/>
      <c r="D11" s="8">
        <v>5285</v>
      </c>
      <c r="E11" s="8"/>
      <c r="F11" s="8">
        <v>0</v>
      </c>
      <c r="G11" s="8"/>
      <c r="H11" s="8">
        <v>0</v>
      </c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41858.480000000003</v>
      </c>
      <c r="S11" s="8"/>
      <c r="T11" s="9">
        <v>0</v>
      </c>
      <c r="U11" s="8"/>
      <c r="V11" s="9">
        <v>0</v>
      </c>
      <c r="W11" s="8"/>
      <c r="X11" s="9">
        <v>0</v>
      </c>
      <c r="Y11" s="8"/>
      <c r="Z11" s="31">
        <f t="shared" si="1"/>
        <v>67687.48000000001</v>
      </c>
      <c r="AA11" s="31">
        <f t="shared" si="1"/>
        <v>0</v>
      </c>
    </row>
    <row r="12" spans="1:27" ht="12.95" customHeight="1" x14ac:dyDescent="0.25">
      <c r="A12" s="7" t="s">
        <v>23</v>
      </c>
      <c r="B12" s="57">
        <f t="shared" ref="B12:Y12" si="2">SUM(B13:B16)</f>
        <v>10248.89</v>
      </c>
      <c r="C12" s="57">
        <f t="shared" si="2"/>
        <v>0</v>
      </c>
      <c r="D12" s="57">
        <f t="shared" si="2"/>
        <v>2995740.7399999998</v>
      </c>
      <c r="E12" s="57">
        <f t="shared" si="2"/>
        <v>0</v>
      </c>
      <c r="F12" s="57">
        <f t="shared" si="2"/>
        <v>300631.64</v>
      </c>
      <c r="G12" s="57">
        <f t="shared" si="2"/>
        <v>0</v>
      </c>
      <c r="H12" s="57">
        <f t="shared" si="2"/>
        <v>21471.26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465423.49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299867.01999999996</v>
      </c>
      <c r="S12" s="57">
        <f t="shared" si="2"/>
        <v>0</v>
      </c>
      <c r="T12" s="57">
        <f t="shared" si="2"/>
        <v>94338.1</v>
      </c>
      <c r="U12" s="57">
        <f t="shared" si="2"/>
        <v>0</v>
      </c>
      <c r="V12" s="57">
        <f t="shared" si="2"/>
        <v>28083.550000000003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4215804.6899999995</v>
      </c>
      <c r="AA12" s="31">
        <f>C12+E12+G12+I12+K12+M12+O12+Q12+S12+U12+W12+Y12</f>
        <v>0</v>
      </c>
    </row>
    <row r="13" spans="1:27" ht="12.95" customHeight="1" x14ac:dyDescent="0.25">
      <c r="A13" s="24" t="s">
        <v>24</v>
      </c>
      <c r="B13" s="61">
        <v>0</v>
      </c>
      <c r="C13" s="61"/>
      <c r="D13" s="61">
        <v>700826.08</v>
      </c>
      <c r="E13" s="61"/>
      <c r="F13" s="61">
        <v>5980.44</v>
      </c>
      <c r="G13" s="61"/>
      <c r="H13" s="61">
        <v>0</v>
      </c>
      <c r="I13" s="61"/>
      <c r="J13" s="59"/>
      <c r="K13" s="61"/>
      <c r="L13" s="59">
        <v>52379.44</v>
      </c>
      <c r="M13" s="61"/>
      <c r="N13" s="59">
        <v>0</v>
      </c>
      <c r="O13" s="61"/>
      <c r="P13" s="59"/>
      <c r="Q13" s="61"/>
      <c r="R13" s="59">
        <v>5879.08</v>
      </c>
      <c r="S13" s="61"/>
      <c r="T13" s="59">
        <v>0</v>
      </c>
      <c r="U13" s="61"/>
      <c r="V13" s="59">
        <v>752.97</v>
      </c>
      <c r="W13" s="61"/>
      <c r="X13" s="59">
        <v>0</v>
      </c>
      <c r="Y13" s="61"/>
      <c r="Z13" s="60">
        <f t="shared" ref="Z13:AA25" si="3">B13+D13+F13+H13+J13+L13+N13+P13+R13+T13+V13+X13</f>
        <v>765818.00999999989</v>
      </c>
      <c r="AA13" s="60">
        <f t="shared" si="3"/>
        <v>0</v>
      </c>
    </row>
    <row r="14" spans="1:27" ht="12.95" customHeight="1" x14ac:dyDescent="0.25">
      <c r="A14" s="24" t="s">
        <v>25</v>
      </c>
      <c r="B14" s="61">
        <v>10079.549999999999</v>
      </c>
      <c r="C14" s="61"/>
      <c r="D14" s="61">
        <v>1071653.3</v>
      </c>
      <c r="E14" s="61"/>
      <c r="F14" s="61">
        <v>257612.87</v>
      </c>
      <c r="G14" s="61"/>
      <c r="H14" s="61">
        <v>0</v>
      </c>
      <c r="I14" s="61"/>
      <c r="J14" s="59"/>
      <c r="K14" s="61"/>
      <c r="L14" s="59">
        <v>261800.57</v>
      </c>
      <c r="M14" s="61"/>
      <c r="N14" s="59">
        <v>0</v>
      </c>
      <c r="O14" s="61"/>
      <c r="P14" s="59"/>
      <c r="Q14" s="61"/>
      <c r="R14" s="59">
        <v>237205.46</v>
      </c>
      <c r="S14" s="61"/>
      <c r="T14" s="59">
        <v>59683.25</v>
      </c>
      <c r="U14" s="61"/>
      <c r="V14" s="59">
        <v>21693.8</v>
      </c>
      <c r="W14" s="61"/>
      <c r="X14" s="59">
        <v>0</v>
      </c>
      <c r="Y14" s="61"/>
      <c r="Z14" s="60">
        <f t="shared" si="3"/>
        <v>1919728.8000000003</v>
      </c>
      <c r="AA14" s="60">
        <f t="shared" si="3"/>
        <v>0</v>
      </c>
    </row>
    <row r="15" spans="1:27" ht="12.95" customHeight="1" x14ac:dyDescent="0.25">
      <c r="A15" s="24" t="s">
        <v>26</v>
      </c>
      <c r="B15" s="61">
        <v>169.34</v>
      </c>
      <c r="C15" s="61"/>
      <c r="D15" s="61">
        <v>818305.17</v>
      </c>
      <c r="E15" s="61"/>
      <c r="F15" s="61">
        <v>8917.9</v>
      </c>
      <c r="G15" s="61"/>
      <c r="H15" s="61">
        <v>0</v>
      </c>
      <c r="I15" s="61"/>
      <c r="J15" s="59"/>
      <c r="K15" s="61"/>
      <c r="L15" s="59">
        <v>151243.48000000001</v>
      </c>
      <c r="M15" s="61"/>
      <c r="N15" s="59">
        <v>0</v>
      </c>
      <c r="O15" s="61"/>
      <c r="P15" s="59"/>
      <c r="Q15" s="61"/>
      <c r="R15" s="59">
        <v>29985.919999999998</v>
      </c>
      <c r="S15" s="61"/>
      <c r="T15" s="59">
        <v>0</v>
      </c>
      <c r="U15" s="61"/>
      <c r="V15" s="59">
        <v>1790.06</v>
      </c>
      <c r="W15" s="61"/>
      <c r="X15" s="59">
        <v>0</v>
      </c>
      <c r="Y15" s="61"/>
      <c r="Z15" s="60">
        <f t="shared" si="3"/>
        <v>1010411.8700000001</v>
      </c>
      <c r="AA15" s="60">
        <f t="shared" si="3"/>
        <v>0</v>
      </c>
    </row>
    <row r="16" spans="1:27" ht="12.95" customHeight="1" x14ac:dyDescent="0.25">
      <c r="A16" s="25" t="s">
        <v>27</v>
      </c>
      <c r="B16" s="61">
        <v>0</v>
      </c>
      <c r="C16" s="61"/>
      <c r="D16" s="61">
        <v>404956.19</v>
      </c>
      <c r="E16" s="61"/>
      <c r="F16" s="61">
        <v>28120.43</v>
      </c>
      <c r="G16" s="61"/>
      <c r="H16" s="61">
        <v>21471.26</v>
      </c>
      <c r="I16" s="61"/>
      <c r="J16" s="59"/>
      <c r="K16" s="61"/>
      <c r="L16" s="59">
        <v>0</v>
      </c>
      <c r="M16" s="61"/>
      <c r="N16" s="59">
        <v>0</v>
      </c>
      <c r="O16" s="61"/>
      <c r="P16" s="59"/>
      <c r="Q16" s="61"/>
      <c r="R16" s="59">
        <v>26796.560000000001</v>
      </c>
      <c r="S16" s="61"/>
      <c r="T16" s="59">
        <v>34654.85</v>
      </c>
      <c r="U16" s="61"/>
      <c r="V16" s="59">
        <v>3846.72</v>
      </c>
      <c r="W16" s="61"/>
      <c r="X16" s="59">
        <v>0</v>
      </c>
      <c r="Y16" s="61"/>
      <c r="Z16" s="60">
        <f t="shared" si="3"/>
        <v>519846.00999999995</v>
      </c>
      <c r="AA16" s="60">
        <f t="shared" si="3"/>
        <v>0</v>
      </c>
    </row>
    <row r="17" spans="1:27" ht="12.95" customHeight="1" x14ac:dyDescent="0.25">
      <c r="A17" s="7" t="s">
        <v>28</v>
      </c>
      <c r="B17" s="8">
        <v>0</v>
      </c>
      <c r="C17" s="8"/>
      <c r="D17" s="8">
        <v>21000</v>
      </c>
      <c r="E17" s="8"/>
      <c r="F17" s="8">
        <v>28000</v>
      </c>
      <c r="G17" s="8"/>
      <c r="H17" s="8">
        <v>0</v>
      </c>
      <c r="I17" s="8"/>
      <c r="J17" s="9"/>
      <c r="K17" s="8"/>
      <c r="L17" s="9">
        <v>0</v>
      </c>
      <c r="M17" s="8"/>
      <c r="N17" s="9">
        <v>0</v>
      </c>
      <c r="O17" s="8"/>
      <c r="P17" s="9"/>
      <c r="Q17" s="8"/>
      <c r="R17" s="9">
        <v>300072.86</v>
      </c>
      <c r="S17" s="8"/>
      <c r="T17" s="9">
        <v>2945671</v>
      </c>
      <c r="U17" s="8"/>
      <c r="V17" s="9">
        <v>0</v>
      </c>
      <c r="W17" s="8"/>
      <c r="X17" s="9">
        <v>79278782.329999998</v>
      </c>
      <c r="Y17" s="8"/>
      <c r="Z17" s="31">
        <f t="shared" si="3"/>
        <v>82573526.189999998</v>
      </c>
      <c r="AA17" s="31">
        <f t="shared" si="3"/>
        <v>0</v>
      </c>
    </row>
    <row r="18" spans="1:27" ht="12.95" customHeight="1" x14ac:dyDescent="0.25">
      <c r="A18" s="7" t="s">
        <v>29</v>
      </c>
      <c r="B18" s="8">
        <v>5400</v>
      </c>
      <c r="C18" s="8"/>
      <c r="D18" s="8">
        <v>18103873.399999999</v>
      </c>
      <c r="E18" s="8"/>
      <c r="F18" s="8">
        <v>86086.73</v>
      </c>
      <c r="G18" s="8"/>
      <c r="H18" s="8">
        <v>0</v>
      </c>
      <c r="I18" s="8"/>
      <c r="J18" s="9"/>
      <c r="K18" s="8"/>
      <c r="L18" s="9">
        <v>12532495.82</v>
      </c>
      <c r="M18" s="8"/>
      <c r="N18" s="9">
        <v>0</v>
      </c>
      <c r="O18" s="8"/>
      <c r="P18" s="9"/>
      <c r="Q18" s="8"/>
      <c r="R18" s="9">
        <v>936735.84</v>
      </c>
      <c r="S18" s="8"/>
      <c r="T18" s="9">
        <v>444897.46</v>
      </c>
      <c r="U18" s="8"/>
      <c r="V18" s="9">
        <v>36225.089999999997</v>
      </c>
      <c r="W18" s="8"/>
      <c r="X18" s="9">
        <v>50259.040000000001</v>
      </c>
      <c r="Y18" s="8"/>
      <c r="Z18" s="31">
        <f t="shared" si="3"/>
        <v>32195973.379999999</v>
      </c>
      <c r="AA18" s="31">
        <f t="shared" si="3"/>
        <v>0</v>
      </c>
    </row>
    <row r="19" spans="1:27" ht="12.95" customHeight="1" x14ac:dyDescent="0.25">
      <c r="A19" s="7" t="s">
        <v>30</v>
      </c>
      <c r="B19" s="8">
        <v>174958.5</v>
      </c>
      <c r="C19" s="8"/>
      <c r="D19" s="8">
        <v>612945.01</v>
      </c>
      <c r="E19" s="8"/>
      <c r="F19" s="8">
        <v>852237.61</v>
      </c>
      <c r="G19" s="8"/>
      <c r="H19" s="8">
        <v>0</v>
      </c>
      <c r="I19" s="8"/>
      <c r="J19" s="9"/>
      <c r="K19" s="8"/>
      <c r="L19" s="9">
        <v>107386.28</v>
      </c>
      <c r="M19" s="8"/>
      <c r="N19" s="9">
        <v>4432.46</v>
      </c>
      <c r="O19" s="8"/>
      <c r="P19" s="9"/>
      <c r="Q19" s="8"/>
      <c r="R19" s="9">
        <v>2871544.45</v>
      </c>
      <c r="S19" s="8"/>
      <c r="T19" s="9">
        <v>773512.97</v>
      </c>
      <c r="U19" s="8"/>
      <c r="V19" s="9">
        <v>7722</v>
      </c>
      <c r="W19" s="8"/>
      <c r="X19" s="9">
        <v>107519.09</v>
      </c>
      <c r="Y19" s="8"/>
      <c r="Z19" s="31">
        <f t="shared" si="3"/>
        <v>5512258.3700000001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x14ac:dyDescent="0.25">
      <c r="A21" s="7" t="s">
        <v>31</v>
      </c>
      <c r="B21" s="8">
        <v>0</v>
      </c>
      <c r="C21" s="8"/>
      <c r="D21" s="8">
        <v>0</v>
      </c>
      <c r="E21" s="8"/>
      <c r="F21" s="8">
        <v>0</v>
      </c>
      <c r="G21" s="8"/>
      <c r="H21" s="8">
        <v>0</v>
      </c>
      <c r="I21" s="8"/>
      <c r="J21" s="9"/>
      <c r="K21" s="8"/>
      <c r="L21" s="9">
        <v>2267567.4</v>
      </c>
      <c r="M21" s="8"/>
      <c r="N21" s="9">
        <v>0</v>
      </c>
      <c r="O21" s="8"/>
      <c r="P21" s="9"/>
      <c r="Q21" s="8"/>
      <c r="R21" s="9">
        <v>0</v>
      </c>
      <c r="S21" s="8"/>
      <c r="T21" s="9">
        <v>0</v>
      </c>
      <c r="U21" s="8"/>
      <c r="V21" s="9">
        <v>0</v>
      </c>
      <c r="W21" s="8"/>
      <c r="X21" s="9">
        <v>0</v>
      </c>
      <c r="Y21" s="8"/>
      <c r="Z21" s="31">
        <f t="shared" si="3"/>
        <v>2267567.4</v>
      </c>
      <c r="AA21" s="31">
        <f t="shared" si="3"/>
        <v>0</v>
      </c>
    </row>
    <row r="22" spans="1:27" ht="12.95" customHeight="1" x14ac:dyDescent="0.25">
      <c r="A22" s="7" t="s">
        <v>32</v>
      </c>
      <c r="B22" s="8">
        <v>312.5</v>
      </c>
      <c r="C22" s="8"/>
      <c r="D22" s="8">
        <v>2640926.73</v>
      </c>
      <c r="E22" s="8"/>
      <c r="F22" s="8">
        <v>0</v>
      </c>
      <c r="G22" s="8"/>
      <c r="H22" s="8">
        <v>1381165.09</v>
      </c>
      <c r="I22" s="8"/>
      <c r="J22" s="9"/>
      <c r="K22" s="8"/>
      <c r="L22" s="9">
        <v>0</v>
      </c>
      <c r="M22" s="8"/>
      <c r="N22" s="9">
        <v>0</v>
      </c>
      <c r="O22" s="8"/>
      <c r="P22" s="9"/>
      <c r="Q22" s="8"/>
      <c r="R22" s="9">
        <v>0</v>
      </c>
      <c r="S22" s="8"/>
      <c r="T22" s="9">
        <v>0</v>
      </c>
      <c r="U22" s="8"/>
      <c r="V22" s="9">
        <v>8734.02</v>
      </c>
      <c r="W22" s="8"/>
      <c r="X22" s="9">
        <v>0</v>
      </c>
      <c r="Y22" s="8"/>
      <c r="Z22" s="31">
        <f t="shared" si="3"/>
        <v>4031138.3400000003</v>
      </c>
      <c r="AA22" s="31">
        <f t="shared" si="3"/>
        <v>0</v>
      </c>
    </row>
    <row r="23" spans="1:27" ht="22.5" x14ac:dyDescent="0.25">
      <c r="A23" s="7" t="s">
        <v>33</v>
      </c>
      <c r="B23" s="8">
        <v>62.5</v>
      </c>
      <c r="C23" s="8"/>
      <c r="D23" s="8">
        <v>317835.34999999998</v>
      </c>
      <c r="E23" s="8"/>
      <c r="F23" s="8">
        <v>0</v>
      </c>
      <c r="G23" s="8"/>
      <c r="H23" s="8">
        <v>0</v>
      </c>
      <c r="I23" s="8"/>
      <c r="J23" s="9"/>
      <c r="K23" s="8"/>
      <c r="L23" s="9">
        <v>0</v>
      </c>
      <c r="M23" s="8"/>
      <c r="N23" s="9">
        <v>0</v>
      </c>
      <c r="O23" s="8"/>
      <c r="P23" s="9"/>
      <c r="Q23" s="8"/>
      <c r="R23" s="9">
        <v>0</v>
      </c>
      <c r="S23" s="8"/>
      <c r="T23" s="9">
        <v>0</v>
      </c>
      <c r="U23" s="8"/>
      <c r="V23" s="9">
        <v>0</v>
      </c>
      <c r="W23" s="8"/>
      <c r="X23" s="9">
        <v>0</v>
      </c>
      <c r="Y23" s="8"/>
      <c r="Z23" s="31">
        <f t="shared" si="3"/>
        <v>317897.84999999998</v>
      </c>
      <c r="AA23" s="31">
        <f t="shared" si="3"/>
        <v>0</v>
      </c>
    </row>
    <row r="24" spans="1:27" ht="12.95" customHeight="1" x14ac:dyDescent="0.25">
      <c r="A24" s="7" t="s">
        <v>16</v>
      </c>
      <c r="B24" s="8">
        <v>0</v>
      </c>
      <c r="C24" s="8"/>
      <c r="D24" s="8">
        <v>18834406.309999999</v>
      </c>
      <c r="E24" s="8"/>
      <c r="F24" s="8">
        <v>0</v>
      </c>
      <c r="G24" s="8"/>
      <c r="H24" s="8">
        <v>0</v>
      </c>
      <c r="I24" s="8"/>
      <c r="J24" s="9"/>
      <c r="K24" s="8"/>
      <c r="L24" s="9">
        <v>180582.8</v>
      </c>
      <c r="M24" s="8"/>
      <c r="N24" s="9">
        <v>0</v>
      </c>
      <c r="O24" s="8"/>
      <c r="P24" s="9"/>
      <c r="Q24" s="8"/>
      <c r="R24" s="9">
        <v>1454396.8</v>
      </c>
      <c r="S24" s="8"/>
      <c r="T24" s="9">
        <v>4471320.5</v>
      </c>
      <c r="U24" s="8"/>
      <c r="V24" s="9">
        <v>37469</v>
      </c>
      <c r="W24" s="8"/>
      <c r="X24" s="9">
        <v>0</v>
      </c>
      <c r="Y24" s="8"/>
      <c r="Z24" s="31">
        <f t="shared" si="3"/>
        <v>24978175.41</v>
      </c>
      <c r="AA24" s="31">
        <f t="shared" si="3"/>
        <v>0</v>
      </c>
    </row>
    <row r="25" spans="1:27" ht="12.95" customHeight="1" x14ac:dyDescent="0.25">
      <c r="A25" s="7" t="s">
        <v>34</v>
      </c>
      <c r="B25" s="8">
        <v>0</v>
      </c>
      <c r="C25" s="8"/>
      <c r="D25" s="8">
        <v>8619488.5500000007</v>
      </c>
      <c r="E25" s="8"/>
      <c r="F25" s="8">
        <v>0</v>
      </c>
      <c r="G25" s="8"/>
      <c r="H25" s="8">
        <v>0</v>
      </c>
      <c r="I25" s="8"/>
      <c r="J25" s="9"/>
      <c r="K25" s="8"/>
      <c r="L25" s="9">
        <v>351.12</v>
      </c>
      <c r="M25" s="8"/>
      <c r="N25" s="9">
        <v>1410412.76</v>
      </c>
      <c r="O25" s="8"/>
      <c r="P25" s="9"/>
      <c r="Q25" s="8"/>
      <c r="R25" s="9">
        <v>0</v>
      </c>
      <c r="S25" s="8"/>
      <c r="T25" s="9">
        <v>0</v>
      </c>
      <c r="U25" s="8"/>
      <c r="V25" s="9">
        <v>1390566.67</v>
      </c>
      <c r="W25" s="8"/>
      <c r="X25" s="9">
        <v>0</v>
      </c>
      <c r="Y25" s="8"/>
      <c r="Z25" s="31">
        <f t="shared" si="3"/>
        <v>11420819.1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6">B26+D26+F26+H26+J26+L26+N26+P26+R26+T26+V26+X26</f>
        <v>0</v>
      </c>
      <c r="AA26" s="31">
        <f t="shared" ref="AA26" si="7">C26+E26+G26+I26+K26+M26+O26+Q26+S26+U26+W26+Y26</f>
        <v>0</v>
      </c>
    </row>
    <row r="27" spans="1:27" ht="12.95" customHeight="1" x14ac:dyDescent="0.25">
      <c r="A27" s="10" t="s">
        <v>35</v>
      </c>
      <c r="B27" s="58">
        <f t="shared" ref="B27:Y27" si="8">SUM(B28:B30)</f>
        <v>19991</v>
      </c>
      <c r="C27" s="58">
        <f t="shared" si="8"/>
        <v>0</v>
      </c>
      <c r="D27" s="58">
        <f t="shared" si="8"/>
        <v>1216687.27</v>
      </c>
      <c r="E27" s="58">
        <f t="shared" si="8"/>
        <v>0</v>
      </c>
      <c r="F27" s="58">
        <f t="shared" si="8"/>
        <v>15070</v>
      </c>
      <c r="G27" s="58">
        <f t="shared" si="8"/>
        <v>0</v>
      </c>
      <c r="H27" s="58">
        <f t="shared" si="8"/>
        <v>0</v>
      </c>
      <c r="I27" s="58">
        <f t="shared" si="8"/>
        <v>0</v>
      </c>
      <c r="J27" s="58">
        <f t="shared" si="8"/>
        <v>0</v>
      </c>
      <c r="K27" s="58">
        <f t="shared" si="8"/>
        <v>0</v>
      </c>
      <c r="L27" s="58">
        <f t="shared" si="8"/>
        <v>3226686.87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  <c r="Q27" s="58">
        <f t="shared" si="8"/>
        <v>0</v>
      </c>
      <c r="R27" s="58">
        <f t="shared" si="8"/>
        <v>744412.27</v>
      </c>
      <c r="S27" s="58">
        <f t="shared" si="8"/>
        <v>0</v>
      </c>
      <c r="T27" s="58">
        <f t="shared" si="8"/>
        <v>84641.23</v>
      </c>
      <c r="U27" s="58">
        <f t="shared" si="8"/>
        <v>0</v>
      </c>
      <c r="V27" s="58">
        <f t="shared" si="8"/>
        <v>109464.99</v>
      </c>
      <c r="W27" s="58">
        <f t="shared" si="8"/>
        <v>0</v>
      </c>
      <c r="X27" s="58">
        <f t="shared" si="8"/>
        <v>0</v>
      </c>
      <c r="Y27" s="58">
        <f t="shared" si="8"/>
        <v>0</v>
      </c>
      <c r="Z27" s="31">
        <f t="shared" ref="Z27:AA27" si="9">B27+D27+F27+H27+J27+L27+N27+P27+R27+T27+V27+X27</f>
        <v>5416953.6300000008</v>
      </c>
      <c r="AA27" s="31">
        <f t="shared" si="9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>B28+D28+F28+H28+J28+L28+N28+P28+R28+T28+V28</f>
        <v>0</v>
      </c>
      <c r="AA28" s="31">
        <f>C28+E28+G28+I28+K28+M28+O28+Q28+S28+U28+W28</f>
        <v>0</v>
      </c>
    </row>
    <row r="29" spans="1:27" ht="12.75" customHeight="1" x14ac:dyDescent="0.25">
      <c r="A29" s="26" t="s">
        <v>37</v>
      </c>
      <c r="B29" s="61">
        <v>0</v>
      </c>
      <c r="C29" s="61"/>
      <c r="D29" s="61">
        <v>387705.51</v>
      </c>
      <c r="E29" s="61"/>
      <c r="F29" s="61">
        <v>0</v>
      </c>
      <c r="G29" s="61"/>
      <c r="H29" s="61">
        <v>0</v>
      </c>
      <c r="I29" s="61"/>
      <c r="J29" s="59"/>
      <c r="K29" s="61"/>
      <c r="L29" s="59">
        <v>0</v>
      </c>
      <c r="M29" s="61"/>
      <c r="N29" s="59">
        <v>0</v>
      </c>
      <c r="O29" s="61"/>
      <c r="P29" s="59"/>
      <c r="Q29" s="61"/>
      <c r="R29" s="59">
        <v>0</v>
      </c>
      <c r="S29" s="61"/>
      <c r="T29" s="59">
        <v>0</v>
      </c>
      <c r="U29" s="61"/>
      <c r="V29" s="59">
        <v>0</v>
      </c>
      <c r="W29" s="61"/>
      <c r="X29" s="59">
        <v>0</v>
      </c>
      <c r="Y29" s="61"/>
      <c r="Z29" s="60">
        <f t="shared" ref="Z29:AA30" si="10">B29+D29+F29+H29+J29+L29+N29+P29+R29+T29+V29</f>
        <v>387705.51</v>
      </c>
      <c r="AA29" s="60">
        <f t="shared" si="10"/>
        <v>0</v>
      </c>
    </row>
    <row r="30" spans="1:27" ht="12.95" customHeight="1" x14ac:dyDescent="0.25">
      <c r="A30" s="27" t="s">
        <v>38</v>
      </c>
      <c r="B30" s="59">
        <v>19991</v>
      </c>
      <c r="C30" s="59"/>
      <c r="D30" s="59">
        <v>828981.76000000001</v>
      </c>
      <c r="E30" s="59"/>
      <c r="F30" s="59">
        <v>15070</v>
      </c>
      <c r="G30" s="59"/>
      <c r="H30" s="59">
        <v>0</v>
      </c>
      <c r="I30" s="59"/>
      <c r="J30" s="59"/>
      <c r="K30" s="59"/>
      <c r="L30" s="59">
        <v>3226686.87</v>
      </c>
      <c r="M30" s="59"/>
      <c r="N30" s="59">
        <v>0</v>
      </c>
      <c r="O30" s="59"/>
      <c r="P30" s="59"/>
      <c r="Q30" s="59"/>
      <c r="R30" s="59">
        <v>744412.27</v>
      </c>
      <c r="S30" s="59"/>
      <c r="T30" s="59">
        <v>84641.23</v>
      </c>
      <c r="U30" s="59"/>
      <c r="V30" s="59">
        <v>109464.99</v>
      </c>
      <c r="W30" s="59"/>
      <c r="X30" s="59">
        <v>0</v>
      </c>
      <c r="Y30" s="59"/>
      <c r="Z30" s="60">
        <f t="shared" si="10"/>
        <v>5029248.120000001</v>
      </c>
      <c r="AA30" s="60">
        <f t="shared" si="10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30" t="s">
        <v>48</v>
      </c>
      <c r="B33" s="28"/>
      <c r="C33" s="28"/>
      <c r="E33"/>
      <c r="F33" s="49" t="s">
        <v>49</v>
      </c>
      <c r="G33" s="49"/>
      <c r="H33" s="49"/>
      <c r="I33" s="32"/>
      <c r="J33" s="32"/>
      <c r="K33" s="32"/>
      <c r="L33" s="35"/>
      <c r="M33" s="32"/>
      <c r="Z33" s="15"/>
    </row>
    <row r="34" spans="1:26" hidden="1" x14ac:dyDescent="0.25">
      <c r="A34"/>
      <c r="B34" s="29" t="s">
        <v>40</v>
      </c>
      <c r="C34" s="29"/>
      <c r="E34"/>
      <c r="F34" s="48" t="s">
        <v>41</v>
      </c>
      <c r="G34" s="48"/>
      <c r="H34" s="48"/>
      <c r="I34" s="34"/>
      <c r="J34" s="34"/>
      <c r="K34" s="34"/>
      <c r="L34" s="36"/>
      <c r="M34" s="34"/>
    </row>
    <row r="35" spans="1:26" hidden="1" x14ac:dyDescent="0.25">
      <c r="A35"/>
      <c r="B35"/>
      <c r="C35"/>
      <c r="E35"/>
      <c r="F35"/>
      <c r="G35"/>
      <c r="H35"/>
      <c r="I35"/>
      <c r="J35"/>
      <c r="K35"/>
      <c r="L35" s="16"/>
      <c r="M35"/>
    </row>
    <row r="36" spans="1:26" ht="15.75" hidden="1" x14ac:dyDescent="0.25">
      <c r="A36" s="30" t="s">
        <v>42</v>
      </c>
      <c r="B36" s="28"/>
      <c r="C36" s="28"/>
      <c r="E36"/>
      <c r="F36" s="49" t="s">
        <v>47</v>
      </c>
      <c r="G36" s="49"/>
      <c r="H36" s="49"/>
      <c r="I36" s="32"/>
      <c r="J36" s="32"/>
      <c r="K36" s="32"/>
      <c r="L36" s="35"/>
      <c r="M36" s="32"/>
    </row>
    <row r="37" spans="1:26" hidden="1" x14ac:dyDescent="0.25">
      <c r="A37"/>
      <c r="B37" s="29" t="s">
        <v>40</v>
      </c>
      <c r="C37" s="29"/>
      <c r="E37"/>
      <c r="F37" s="48" t="s">
        <v>41</v>
      </c>
      <c r="G37" s="48"/>
      <c r="H37" s="48"/>
      <c r="I37" s="34"/>
      <c r="J37" s="34"/>
      <c r="K37" s="34"/>
      <c r="L37" s="36"/>
      <c r="M37" s="34"/>
    </row>
    <row r="38" spans="1:26" hidden="1" x14ac:dyDescent="0.25">
      <c r="A38"/>
      <c r="B38"/>
      <c r="C38"/>
      <c r="E38"/>
      <c r="F38"/>
      <c r="G38"/>
      <c r="H38"/>
      <c r="I38"/>
      <c r="J38"/>
      <c r="K38"/>
      <c r="L38" s="16"/>
      <c r="M38"/>
    </row>
    <row r="39" spans="1:26" ht="15.75" hidden="1" x14ac:dyDescent="0.25">
      <c r="A39" s="30" t="s">
        <v>43</v>
      </c>
      <c r="B39" s="28"/>
      <c r="C39" s="28"/>
      <c r="E39"/>
      <c r="F39" s="49" t="s">
        <v>45</v>
      </c>
      <c r="G39" s="49"/>
      <c r="H39" s="49"/>
      <c r="I39" s="32"/>
      <c r="J39" s="32"/>
      <c r="K39" s="16"/>
      <c r="L39" s="35"/>
      <c r="M39" s="32"/>
    </row>
    <row r="40" spans="1:26" hidden="1" x14ac:dyDescent="0.25">
      <c r="A40"/>
      <c r="B40" s="29" t="s">
        <v>40</v>
      </c>
      <c r="C40" s="29"/>
      <c r="E40"/>
      <c r="F40" s="48" t="s">
        <v>41</v>
      </c>
      <c r="G40" s="48"/>
      <c r="H40" s="48"/>
      <c r="I40" s="33"/>
      <c r="J40" s="33"/>
      <c r="K40" s="17"/>
      <c r="L40" s="37"/>
      <c r="M40" s="33"/>
    </row>
    <row r="41" spans="1:26" hidden="1" x14ac:dyDescent="0.25">
      <c r="L41" s="14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2">
    <mergeCell ref="F40:H40"/>
    <mergeCell ref="F33:H33"/>
    <mergeCell ref="F36:H36"/>
    <mergeCell ref="F37:H37"/>
    <mergeCell ref="F39:H39"/>
    <mergeCell ref="F34:H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AA983068:AA983072 B983068:Y983072 AA917532:AA917536 B917532:Y917536 AA851996:AA852000 B851996:Y852000 AA786460:AA786464 B786460:Y786464 AA720924:AA720928 B720924:Y720928 AA655388:AA655392 B655388:Y655392 AA589852:AA589856 B589852:Y589856 AA524316:AA524320 B524316:Y524320 AA458780:AA458784 B458780:Y458784 AA393244:AA393248 B393244:Y393248 AA327708:AA327712 B327708:Y327712 AA262172:AA262176 B262172:Y262176 AA196636:AA196640 B196636:Y196640 AA131100:AA131104 B131100:Y131104 AA65564:AA65568 B65564:Y65568 B28:Y32 AA983055:AA983066 B983055:Y983066 AA917519:AA917530 B917519:Y917530 AA851983:AA851994 B851983:Y851994 AA786447:AA786458 B786447:Y786458 AA720911:AA720922 B720911:Y720922 AA655375:AA655386 B655375:Y655386 AA589839:AA589850 B589839:Y589850 AA524303:AA524314 B524303:Y524314 AA458767:AA458778 B458767:Y458778 AA393231:AA393242 B393231:Y393242 AA327695:AA327706 B327695:Y327706 AA262159:AA262170 B262159:Y262170 AA196623:AA196634 B196623:Y196634 AA131087:AA131098 B131087:Y131098 AA65551:AA65562 B65551:Y65562 B13:Y26 AA983049:AA983053 B983049:Y983053 AA917513:AA917517 B917513:Y917517 AA851977:AA851981 B851977:Y851981 AA786441:AA786445 B786441:Y786445 AA720905:AA720909 B720905:Y720909 AA655369:AA655373 B655369:Y655373 AA589833:AA589837 B589833:Y589837 AA524297:AA524301 B524297:Y524301 AA458761:AA458765 B458761:Y458765 AA393225:AA393229 B393225:Y393229 AA327689:AA327693 B327689:Y327693 AA262153:AA262157 B262153:Y262157 AA196617:AA196621 B196617:Y196621 AA131081:AA131085 B131081:Y131085 AA65545:AA65549 B65545:Y65549 B7:Y11">
      <formula1>-10000000000</formula1>
      <formula2>10000000000</formula2>
    </dataValidation>
  </dataValidations>
  <pageMargins left="0.55118110236220474" right="0.15748031496062992" top="0.78740157480314965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A40"/>
  <sheetViews>
    <sheetView tabSelected="1" zoomScaleNormal="100" workbookViewId="0">
      <selection activeCell="AE27" sqref="AE27"/>
    </sheetView>
  </sheetViews>
  <sheetFormatPr defaultRowHeight="15" x14ac:dyDescent="0.25"/>
  <cols>
    <col min="1" max="1" width="36.28515625" style="1" customWidth="1"/>
    <col min="2" max="2" width="10.7109375" style="1" hidden="1" customWidth="1"/>
    <col min="3" max="3" width="8" style="1" hidden="1" customWidth="1"/>
    <col min="4" max="4" width="15" style="1" customWidth="1"/>
    <col min="5" max="5" width="13.5703125" style="1" hidden="1" customWidth="1"/>
    <col min="6" max="6" width="11.140625" style="1" customWidth="1"/>
    <col min="7" max="7" width="9.140625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8" style="1" customWidth="1"/>
    <col min="19" max="19" width="8" style="1" hidden="1" customWidth="1"/>
    <col min="20" max="20" width="16.42578125" style="1" customWidth="1"/>
    <col min="21" max="21" width="8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8.85546875" style="1" customWidth="1"/>
    <col min="28" max="16384" width="9.140625" style="1"/>
  </cols>
  <sheetData>
    <row r="1" spans="1:27" ht="16.5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 x14ac:dyDescent="0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5.5" customHeight="1" x14ac:dyDescent="0.25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1</v>
      </c>
      <c r="AA4" s="43" t="s">
        <v>2</v>
      </c>
    </row>
    <row r="5" spans="1:27" ht="90" customHeight="1" x14ac:dyDescent="0.25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 x14ac:dyDescent="0.25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6">
        <f t="shared" si="0"/>
        <v>21472461.760000002</v>
      </c>
      <c r="E6" s="56">
        <f t="shared" si="0"/>
        <v>0</v>
      </c>
      <c r="F6" s="56">
        <f t="shared" si="0"/>
        <v>1634919.32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932551.69</v>
      </c>
      <c r="S6" s="56">
        <f t="shared" si="0"/>
        <v>0</v>
      </c>
      <c r="T6" s="56">
        <f t="shared" si="0"/>
        <v>2227460.7099999995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>B6+D6+F6+H6+J6+L6+N6+P6+R6+T6+V6+X6</f>
        <v>26267393.480000004</v>
      </c>
      <c r="AA6" s="56">
        <f>C6+E6+G6+I6+K6+M6+O6+Q6+S6+U6+W6+Y6</f>
        <v>0</v>
      </c>
    </row>
    <row r="7" spans="1:27" ht="12.95" customHeight="1" x14ac:dyDescent="0.25">
      <c r="A7" s="7" t="s">
        <v>18</v>
      </c>
      <c r="B7" s="8"/>
      <c r="C7" s="8"/>
      <c r="D7" s="8">
        <v>3584860.56</v>
      </c>
      <c r="E7" s="8"/>
      <c r="F7" s="8">
        <v>64405.11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608404</v>
      </c>
      <c r="S7" s="8"/>
      <c r="T7" s="9">
        <v>236145.89</v>
      </c>
      <c r="U7" s="8"/>
      <c r="V7" s="9"/>
      <c r="W7" s="8"/>
      <c r="X7" s="9"/>
      <c r="Y7" s="8"/>
      <c r="Z7" s="31">
        <f t="shared" ref="Z7:AA11" si="1">B7+D7+F7+H7+J7+L7+N7+P7+R7+T7+V7+X7</f>
        <v>4493815.5599999996</v>
      </c>
      <c r="AA7" s="31">
        <f t="shared" si="1"/>
        <v>0</v>
      </c>
    </row>
    <row r="8" spans="1:27" ht="12.95" customHeight="1" x14ac:dyDescent="0.25">
      <c r="A8" s="7" t="s">
        <v>19</v>
      </c>
      <c r="B8" s="8"/>
      <c r="C8" s="8"/>
      <c r="D8" s="8">
        <v>14437.67</v>
      </c>
      <c r="E8" s="8"/>
      <c r="F8" s="8">
        <v>15090.17</v>
      </c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0</v>
      </c>
      <c r="S8" s="8"/>
      <c r="T8" s="9">
        <v>500</v>
      </c>
      <c r="U8" s="8"/>
      <c r="V8" s="9"/>
      <c r="W8" s="8"/>
      <c r="X8" s="9"/>
      <c r="Y8" s="8"/>
      <c r="Z8" s="31">
        <f t="shared" si="1"/>
        <v>30027.84</v>
      </c>
      <c r="AA8" s="31">
        <f t="shared" si="1"/>
        <v>0</v>
      </c>
    </row>
    <row r="9" spans="1:27" ht="12.95" customHeight="1" x14ac:dyDescent="0.25">
      <c r="A9" s="7" t="s">
        <v>20</v>
      </c>
      <c r="B9" s="8"/>
      <c r="C9" s="8"/>
      <c r="D9" s="8">
        <v>6370428.4800000004</v>
      </c>
      <c r="E9" s="8"/>
      <c r="F9" s="8">
        <v>171854.09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175359.3</v>
      </c>
      <c r="S9" s="8"/>
      <c r="T9" s="9">
        <v>528679.56999999995</v>
      </c>
      <c r="U9" s="8"/>
      <c r="V9" s="9"/>
      <c r="W9" s="8"/>
      <c r="X9" s="9"/>
      <c r="Y9" s="8"/>
      <c r="Z9" s="31">
        <f t="shared" si="1"/>
        <v>7246321.4400000004</v>
      </c>
      <c r="AA9" s="31">
        <f t="shared" si="1"/>
        <v>0</v>
      </c>
    </row>
    <row r="10" spans="1:27" ht="12.95" customHeight="1" x14ac:dyDescent="0.25">
      <c r="A10" s="7" t="s">
        <v>21</v>
      </c>
      <c r="B10" s="8"/>
      <c r="C10" s="8"/>
      <c r="D10" s="8">
        <v>28677.26</v>
      </c>
      <c r="E10" s="8"/>
      <c r="F10" s="8">
        <v>20715.849999999999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27047.83</v>
      </c>
      <c r="S10" s="8"/>
      <c r="T10" s="9">
        <v>37020.480000000003</v>
      </c>
      <c r="U10" s="8"/>
      <c r="V10" s="9"/>
      <c r="W10" s="8"/>
      <c r="X10" s="9"/>
      <c r="Y10" s="8"/>
      <c r="Z10" s="31">
        <f t="shared" si="1"/>
        <v>113461.42000000001</v>
      </c>
      <c r="AA10" s="31">
        <f t="shared" si="1"/>
        <v>0</v>
      </c>
    </row>
    <row r="11" spans="1:27" ht="12.95" customHeight="1" x14ac:dyDescent="0.25">
      <c r="A11" s="7" t="s">
        <v>22</v>
      </c>
      <c r="B11" s="8"/>
      <c r="C11" s="8"/>
      <c r="D11" s="8">
        <v>4098</v>
      </c>
      <c r="E11" s="8"/>
      <c r="F11" s="8">
        <v>9954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3030.22</v>
      </c>
      <c r="S11" s="8"/>
      <c r="T11" s="9">
        <v>1071</v>
      </c>
      <c r="U11" s="8"/>
      <c r="V11" s="9"/>
      <c r="W11" s="8"/>
      <c r="X11" s="9"/>
      <c r="Y11" s="8"/>
      <c r="Z11" s="31">
        <f t="shared" si="1"/>
        <v>18153.22</v>
      </c>
      <c r="AA11" s="31">
        <f t="shared" si="1"/>
        <v>0</v>
      </c>
    </row>
    <row r="12" spans="1:27" ht="12.95" customHeight="1" x14ac:dyDescent="0.25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64530.39</v>
      </c>
      <c r="E12" s="57">
        <f t="shared" si="2"/>
        <v>0</v>
      </c>
      <c r="F12" s="57">
        <f t="shared" si="2"/>
        <v>62535.199999999997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7410.9299999999994</v>
      </c>
      <c r="S12" s="57">
        <f t="shared" si="2"/>
        <v>0</v>
      </c>
      <c r="T12" s="57">
        <f t="shared" si="2"/>
        <v>93418.01999999999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 t="shared" ref="Z12:AA30" si="3">B12+D12+F12+H12+J12+L12+N12+P12+R12+T12+V12+X12</f>
        <v>227894.53999999998</v>
      </c>
      <c r="AA12" s="31">
        <f t="shared" si="3"/>
        <v>0</v>
      </c>
    </row>
    <row r="13" spans="1:27" ht="12.95" customHeight="1" x14ac:dyDescent="0.25">
      <c r="A13" s="24" t="s">
        <v>24</v>
      </c>
      <c r="B13" s="8"/>
      <c r="C13" s="8"/>
      <c r="D13" s="61">
        <v>4547.59</v>
      </c>
      <c r="E13" s="61"/>
      <c r="F13" s="61">
        <v>10923.34</v>
      </c>
      <c r="G13" s="61"/>
      <c r="H13" s="61"/>
      <c r="I13" s="61"/>
      <c r="J13" s="59"/>
      <c r="K13" s="61"/>
      <c r="L13" s="59"/>
      <c r="M13" s="61"/>
      <c r="N13" s="59"/>
      <c r="O13" s="61"/>
      <c r="P13" s="59"/>
      <c r="Q13" s="61"/>
      <c r="R13" s="59">
        <v>0</v>
      </c>
      <c r="S13" s="61"/>
      <c r="T13" s="59">
        <v>5232.75</v>
      </c>
      <c r="U13" s="61"/>
      <c r="V13" s="59"/>
      <c r="W13" s="61"/>
      <c r="X13" s="59"/>
      <c r="Y13" s="61"/>
      <c r="Z13" s="60">
        <f t="shared" si="3"/>
        <v>20703.68</v>
      </c>
      <c r="AA13" s="60">
        <f t="shared" si="3"/>
        <v>0</v>
      </c>
    </row>
    <row r="14" spans="1:27" ht="12.95" customHeight="1" x14ac:dyDescent="0.25">
      <c r="A14" s="24" t="s">
        <v>25</v>
      </c>
      <c r="B14" s="8"/>
      <c r="C14" s="8"/>
      <c r="D14" s="61">
        <v>51969.43</v>
      </c>
      <c r="E14" s="61"/>
      <c r="F14" s="61">
        <v>15413.88</v>
      </c>
      <c r="G14" s="61"/>
      <c r="H14" s="61"/>
      <c r="I14" s="61"/>
      <c r="J14" s="59"/>
      <c r="K14" s="61"/>
      <c r="L14" s="59"/>
      <c r="M14" s="61"/>
      <c r="N14" s="59"/>
      <c r="O14" s="61"/>
      <c r="P14" s="59"/>
      <c r="Q14" s="61"/>
      <c r="R14" s="59">
        <v>5956.17</v>
      </c>
      <c r="S14" s="61"/>
      <c r="T14" s="59">
        <v>57263.88</v>
      </c>
      <c r="U14" s="61"/>
      <c r="V14" s="59"/>
      <c r="W14" s="61"/>
      <c r="X14" s="59"/>
      <c r="Y14" s="61"/>
      <c r="Z14" s="60">
        <f t="shared" si="3"/>
        <v>130603.35999999999</v>
      </c>
      <c r="AA14" s="60">
        <f t="shared" si="3"/>
        <v>0</v>
      </c>
    </row>
    <row r="15" spans="1:27" ht="12.95" customHeight="1" x14ac:dyDescent="0.25">
      <c r="A15" s="24" t="s">
        <v>26</v>
      </c>
      <c r="B15" s="8"/>
      <c r="C15" s="8"/>
      <c r="D15" s="61">
        <v>3132.39</v>
      </c>
      <c r="E15" s="61"/>
      <c r="F15" s="61">
        <v>24369.87</v>
      </c>
      <c r="G15" s="61"/>
      <c r="H15" s="61"/>
      <c r="I15" s="61"/>
      <c r="J15" s="59"/>
      <c r="K15" s="61"/>
      <c r="L15" s="59"/>
      <c r="M15" s="61"/>
      <c r="N15" s="59"/>
      <c r="O15" s="61"/>
      <c r="P15" s="59"/>
      <c r="Q15" s="61"/>
      <c r="R15" s="59">
        <v>989.31</v>
      </c>
      <c r="S15" s="61"/>
      <c r="T15" s="59">
        <v>30921.39</v>
      </c>
      <c r="U15" s="61"/>
      <c r="V15" s="59"/>
      <c r="W15" s="61"/>
      <c r="X15" s="59"/>
      <c r="Y15" s="61"/>
      <c r="Z15" s="60">
        <f t="shared" si="3"/>
        <v>59412.959999999999</v>
      </c>
      <c r="AA15" s="60">
        <f t="shared" si="3"/>
        <v>0</v>
      </c>
    </row>
    <row r="16" spans="1:27" ht="12.95" customHeight="1" x14ac:dyDescent="0.25">
      <c r="A16" s="25" t="s">
        <v>27</v>
      </c>
      <c r="B16" s="8"/>
      <c r="C16" s="8"/>
      <c r="D16" s="61">
        <v>4880.9799999999996</v>
      </c>
      <c r="E16" s="61"/>
      <c r="F16" s="61">
        <v>11828.11</v>
      </c>
      <c r="G16" s="61"/>
      <c r="H16" s="61"/>
      <c r="I16" s="61"/>
      <c r="J16" s="59"/>
      <c r="K16" s="61"/>
      <c r="L16" s="59"/>
      <c r="M16" s="61"/>
      <c r="N16" s="59"/>
      <c r="O16" s="61"/>
      <c r="P16" s="59"/>
      <c r="Q16" s="61"/>
      <c r="R16" s="59">
        <v>465.45</v>
      </c>
      <c r="S16" s="61"/>
      <c r="T16" s="59">
        <v>0</v>
      </c>
      <c r="U16" s="61"/>
      <c r="V16" s="59"/>
      <c r="W16" s="61"/>
      <c r="X16" s="59"/>
      <c r="Y16" s="61"/>
      <c r="Z16" s="60">
        <f t="shared" si="3"/>
        <v>17174.54</v>
      </c>
      <c r="AA16" s="60">
        <f t="shared" si="3"/>
        <v>0</v>
      </c>
    </row>
    <row r="17" spans="1:27" ht="12.95" customHeight="1" x14ac:dyDescent="0.25">
      <c r="A17" s="7" t="s">
        <v>28</v>
      </c>
      <c r="B17" s="8"/>
      <c r="C17" s="8"/>
      <c r="D17" s="8">
        <v>0</v>
      </c>
      <c r="E17" s="8"/>
      <c r="F17" s="8">
        <v>40900.589999999997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>
        <v>0</v>
      </c>
      <c r="S17" s="8"/>
      <c r="T17" s="9">
        <v>121288.81</v>
      </c>
      <c r="U17" s="8"/>
      <c r="V17" s="9"/>
      <c r="W17" s="8"/>
      <c r="X17" s="9"/>
      <c r="Y17" s="8"/>
      <c r="Z17" s="31">
        <f t="shared" si="3"/>
        <v>162189.4</v>
      </c>
      <c r="AA17" s="31">
        <f t="shared" si="3"/>
        <v>0</v>
      </c>
    </row>
    <row r="18" spans="1:27" ht="12.95" customHeight="1" x14ac:dyDescent="0.25">
      <c r="A18" s="7" t="s">
        <v>29</v>
      </c>
      <c r="B18" s="8"/>
      <c r="C18" s="8"/>
      <c r="D18" s="8">
        <v>1290745.3700000001</v>
      </c>
      <c r="E18" s="8"/>
      <c r="F18" s="8">
        <v>208091.51999999999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26441.75</v>
      </c>
      <c r="S18" s="8"/>
      <c r="T18" s="9">
        <v>247817.41</v>
      </c>
      <c r="U18" s="8"/>
      <c r="V18" s="9"/>
      <c r="W18" s="8"/>
      <c r="X18" s="9"/>
      <c r="Y18" s="8"/>
      <c r="Z18" s="31">
        <f t="shared" si="3"/>
        <v>1773096.05</v>
      </c>
      <c r="AA18" s="31">
        <f t="shared" si="3"/>
        <v>0</v>
      </c>
    </row>
    <row r="19" spans="1:27" ht="12.95" customHeight="1" x14ac:dyDescent="0.25">
      <c r="A19" s="7" t="s">
        <v>30</v>
      </c>
      <c r="B19" s="8"/>
      <c r="C19" s="8"/>
      <c r="D19" s="8">
        <v>846786.62</v>
      </c>
      <c r="E19" s="8"/>
      <c r="F19" s="8">
        <v>729235.96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16582.46</v>
      </c>
      <c r="S19" s="8"/>
      <c r="T19" s="9">
        <v>223871.23</v>
      </c>
      <c r="U19" s="8"/>
      <c r="V19" s="9"/>
      <c r="W19" s="8"/>
      <c r="X19" s="9"/>
      <c r="Y19" s="8"/>
      <c r="Z19" s="31">
        <f t="shared" si="3"/>
        <v>1816476.27</v>
      </c>
      <c r="AA19" s="31">
        <f t="shared" si="3"/>
        <v>0</v>
      </c>
    </row>
    <row r="20" spans="1:27" ht="23.25" hidden="1" customHeight="1" x14ac:dyDescent="0.25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hidden="1" x14ac:dyDescent="0.25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3"/>
        <v>0</v>
      </c>
      <c r="AA21" s="31">
        <f t="shared" si="3"/>
        <v>0</v>
      </c>
    </row>
    <row r="22" spans="1:27" ht="12.95" customHeight="1" x14ac:dyDescent="0.25">
      <c r="A22" s="7" t="s">
        <v>32</v>
      </c>
      <c r="B22" s="8"/>
      <c r="C22" s="8"/>
      <c r="D22" s="8">
        <v>937.5</v>
      </c>
      <c r="E22" s="8"/>
      <c r="F22" s="8">
        <v>0</v>
      </c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>
        <v>0</v>
      </c>
      <c r="S22" s="8"/>
      <c r="T22" s="9">
        <v>0</v>
      </c>
      <c r="U22" s="8"/>
      <c r="V22" s="9"/>
      <c r="W22" s="8"/>
      <c r="X22" s="9"/>
      <c r="Y22" s="8"/>
      <c r="Z22" s="31">
        <f t="shared" si="3"/>
        <v>937.5</v>
      </c>
      <c r="AA22" s="31">
        <f t="shared" si="3"/>
        <v>0</v>
      </c>
    </row>
    <row r="23" spans="1:27" ht="22.5" hidden="1" x14ac:dyDescent="0.25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3"/>
        <v>0</v>
      </c>
      <c r="AA23" s="31">
        <f t="shared" si="3"/>
        <v>0</v>
      </c>
    </row>
    <row r="24" spans="1:27" ht="12.95" customHeight="1" x14ac:dyDescent="0.25">
      <c r="A24" s="7" t="s">
        <v>16</v>
      </c>
      <c r="B24" s="8"/>
      <c r="C24" s="8"/>
      <c r="D24" s="8">
        <v>387046.40000000002</v>
      </c>
      <c r="E24" s="8"/>
      <c r="F24" s="8">
        <v>70599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33354</v>
      </c>
      <c r="S24" s="8"/>
      <c r="T24" s="9">
        <v>707214.98</v>
      </c>
      <c r="U24" s="8"/>
      <c r="V24" s="9"/>
      <c r="W24" s="8"/>
      <c r="X24" s="9"/>
      <c r="Y24" s="8"/>
      <c r="Z24" s="31">
        <f t="shared" si="3"/>
        <v>1198214.3799999999</v>
      </c>
      <c r="AA24" s="31">
        <f t="shared" si="3"/>
        <v>0</v>
      </c>
    </row>
    <row r="25" spans="1:27" ht="12.95" customHeight="1" x14ac:dyDescent="0.25">
      <c r="A25" s="7" t="s">
        <v>34</v>
      </c>
      <c r="B25" s="8"/>
      <c r="C25" s="8"/>
      <c r="D25" s="8">
        <v>305420.56</v>
      </c>
      <c r="E25" s="8"/>
      <c r="F25" s="8">
        <v>222020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33940</v>
      </c>
      <c r="S25" s="8"/>
      <c r="T25" s="9">
        <v>0</v>
      </c>
      <c r="U25" s="8"/>
      <c r="V25" s="9"/>
      <c r="W25" s="8"/>
      <c r="X25" s="9"/>
      <c r="Y25" s="8"/>
      <c r="Z25" s="31">
        <f t="shared" si="3"/>
        <v>561380.56000000006</v>
      </c>
      <c r="AA25" s="31">
        <f t="shared" si="3"/>
        <v>0</v>
      </c>
    </row>
    <row r="26" spans="1:27" ht="12.95" hidden="1" customHeight="1" x14ac:dyDescent="0.25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6">B26+D26+F26+H26+J26+L26+N26+P26+R26+T26+V26+X26</f>
        <v>0</v>
      </c>
      <c r="AA26" s="31">
        <f t="shared" ref="AA26" si="7">C26+E26+G26+I26+K26+M26+O26+Q26+S26+U26+W26+Y26</f>
        <v>0</v>
      </c>
    </row>
    <row r="27" spans="1:27" ht="12.95" customHeight="1" x14ac:dyDescent="0.25">
      <c r="A27" s="10" t="s">
        <v>35</v>
      </c>
      <c r="B27" s="20">
        <f>SUM(B28:B30)</f>
        <v>0</v>
      </c>
      <c r="C27" s="20">
        <f t="shared" ref="C27:Y27" si="8">SUM(C28:C30)</f>
        <v>0</v>
      </c>
      <c r="D27" s="58">
        <f t="shared" si="8"/>
        <v>8574492.9500000011</v>
      </c>
      <c r="E27" s="58">
        <f t="shared" si="8"/>
        <v>0</v>
      </c>
      <c r="F27" s="58">
        <f t="shared" si="8"/>
        <v>19517.830000000002</v>
      </c>
      <c r="G27" s="58">
        <f t="shared" si="8"/>
        <v>0</v>
      </c>
      <c r="H27" s="58">
        <f t="shared" si="8"/>
        <v>0</v>
      </c>
      <c r="I27" s="58">
        <f t="shared" si="8"/>
        <v>0</v>
      </c>
      <c r="J27" s="58">
        <f t="shared" si="8"/>
        <v>0</v>
      </c>
      <c r="K27" s="58">
        <f t="shared" si="8"/>
        <v>0</v>
      </c>
      <c r="L27" s="58">
        <f t="shared" si="8"/>
        <v>0</v>
      </c>
      <c r="M27" s="58">
        <f t="shared" si="8"/>
        <v>0</v>
      </c>
      <c r="N27" s="58">
        <f t="shared" si="8"/>
        <v>0</v>
      </c>
      <c r="O27" s="58">
        <f t="shared" si="8"/>
        <v>0</v>
      </c>
      <c r="P27" s="58">
        <f t="shared" si="8"/>
        <v>0</v>
      </c>
      <c r="Q27" s="58">
        <f t="shared" si="8"/>
        <v>0</v>
      </c>
      <c r="R27" s="58">
        <f t="shared" si="8"/>
        <v>981.2</v>
      </c>
      <c r="S27" s="58">
        <f t="shared" si="8"/>
        <v>0</v>
      </c>
      <c r="T27" s="58">
        <f t="shared" si="8"/>
        <v>30433.32</v>
      </c>
      <c r="U27" s="58">
        <f t="shared" si="8"/>
        <v>0</v>
      </c>
      <c r="V27" s="58">
        <f t="shared" si="8"/>
        <v>0</v>
      </c>
      <c r="W27" s="58">
        <f t="shared" si="8"/>
        <v>0</v>
      </c>
      <c r="X27" s="58">
        <f t="shared" si="8"/>
        <v>0</v>
      </c>
      <c r="Y27" s="58">
        <f t="shared" si="8"/>
        <v>0</v>
      </c>
      <c r="Z27" s="31">
        <f t="shared" si="3"/>
        <v>8625425.3000000007</v>
      </c>
      <c r="AA27" s="31">
        <f t="shared" si="3"/>
        <v>0</v>
      </c>
    </row>
    <row r="28" spans="1:27" ht="12.95" hidden="1" customHeight="1" x14ac:dyDescent="0.25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3"/>
        <v>0</v>
      </c>
      <c r="AA28" s="31">
        <f t="shared" si="3"/>
        <v>0</v>
      </c>
    </row>
    <row r="29" spans="1:27" ht="12.75" customHeight="1" x14ac:dyDescent="0.25">
      <c r="A29" s="26" t="s">
        <v>37</v>
      </c>
      <c r="B29" s="8"/>
      <c r="C29" s="8"/>
      <c r="D29" s="61">
        <v>8379789.2400000002</v>
      </c>
      <c r="E29" s="61"/>
      <c r="F29" s="61">
        <v>0</v>
      </c>
      <c r="G29" s="61"/>
      <c r="H29" s="61"/>
      <c r="I29" s="61"/>
      <c r="J29" s="59"/>
      <c r="K29" s="61"/>
      <c r="L29" s="59"/>
      <c r="M29" s="61"/>
      <c r="N29" s="59"/>
      <c r="O29" s="61"/>
      <c r="P29" s="59"/>
      <c r="Q29" s="61"/>
      <c r="R29" s="59">
        <v>0</v>
      </c>
      <c r="S29" s="61"/>
      <c r="T29" s="59">
        <v>0</v>
      </c>
      <c r="U29" s="61"/>
      <c r="V29" s="59"/>
      <c r="W29" s="61"/>
      <c r="X29" s="59"/>
      <c r="Y29" s="61"/>
      <c r="Z29" s="60">
        <f t="shared" si="3"/>
        <v>8379789.2400000002</v>
      </c>
      <c r="AA29" s="60">
        <f t="shared" si="3"/>
        <v>0</v>
      </c>
    </row>
    <row r="30" spans="1:27" ht="12.95" customHeight="1" x14ac:dyDescent="0.25">
      <c r="A30" s="27" t="s">
        <v>38</v>
      </c>
      <c r="B30" s="9"/>
      <c r="C30" s="9"/>
      <c r="D30" s="59">
        <v>194703.71</v>
      </c>
      <c r="E30" s="59"/>
      <c r="F30" s="59">
        <v>19517.830000000002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>
        <v>981.2</v>
      </c>
      <c r="S30" s="59"/>
      <c r="T30" s="59">
        <v>30433.32</v>
      </c>
      <c r="U30" s="59"/>
      <c r="V30" s="59"/>
      <c r="W30" s="59"/>
      <c r="X30" s="59"/>
      <c r="Y30" s="59"/>
      <c r="Z30" s="60">
        <f t="shared" si="3"/>
        <v>245636.06</v>
      </c>
      <c r="AA30" s="60">
        <f t="shared" si="3"/>
        <v>0</v>
      </c>
    </row>
    <row r="31" spans="1:27" s="14" customFormat="1" ht="12.95" customHeigh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 x14ac:dyDescent="0.25">
      <c r="A33" s="54" t="s">
        <v>48</v>
      </c>
      <c r="B33" s="54"/>
      <c r="C33" s="55"/>
      <c r="D33" s="55"/>
      <c r="E33"/>
      <c r="F33" s="49" t="s">
        <v>49</v>
      </c>
      <c r="G33" s="49"/>
      <c r="H33" s="49"/>
      <c r="I33" s="49"/>
      <c r="J33" s="49"/>
      <c r="K33" s="49"/>
      <c r="L33" s="49"/>
      <c r="M33" s="49"/>
      <c r="Z33" s="15"/>
    </row>
    <row r="34" spans="1:26" hidden="1" x14ac:dyDescent="0.25">
      <c r="A34"/>
      <c r="B34"/>
      <c r="C34" s="48" t="s">
        <v>40</v>
      </c>
      <c r="D34" s="48"/>
      <c r="E34"/>
      <c r="F34" s="48" t="s">
        <v>41</v>
      </c>
      <c r="G34" s="50"/>
      <c r="H34" s="50"/>
      <c r="I34" s="50"/>
      <c r="J34" s="50"/>
      <c r="K34" s="50"/>
      <c r="L34" s="50"/>
      <c r="M34" s="50"/>
    </row>
    <row r="35" spans="1:26" hidden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6" ht="15.75" hidden="1" x14ac:dyDescent="0.25">
      <c r="A36" s="54" t="s">
        <v>42</v>
      </c>
      <c r="B36" s="54"/>
      <c r="C36" s="55"/>
      <c r="D36" s="55"/>
      <c r="E36"/>
      <c r="F36" s="49" t="s">
        <v>47</v>
      </c>
      <c r="G36" s="49"/>
      <c r="H36" s="49"/>
      <c r="I36" s="49"/>
      <c r="J36" s="49"/>
      <c r="K36" s="49"/>
      <c r="L36" s="49"/>
      <c r="M36" s="49"/>
    </row>
    <row r="37" spans="1:26" hidden="1" x14ac:dyDescent="0.25">
      <c r="A37"/>
      <c r="B37"/>
      <c r="C37" s="48" t="s">
        <v>40</v>
      </c>
      <c r="D37" s="48"/>
      <c r="E37"/>
      <c r="F37" s="48" t="s">
        <v>41</v>
      </c>
      <c r="G37" s="50"/>
      <c r="H37" s="50"/>
      <c r="I37" s="50"/>
      <c r="J37" s="50"/>
      <c r="K37" s="50"/>
      <c r="L37" s="50"/>
      <c r="M37" s="50"/>
    </row>
    <row r="38" spans="1:26" hidden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26" ht="15.75" hidden="1" x14ac:dyDescent="0.25">
      <c r="A39" s="54" t="s">
        <v>43</v>
      </c>
      <c r="B39" s="54"/>
      <c r="C39" s="55"/>
      <c r="D39" s="55"/>
      <c r="E39"/>
      <c r="F39" s="49" t="s">
        <v>45</v>
      </c>
      <c r="G39" s="49"/>
      <c r="H39" s="49"/>
      <c r="I39" s="49"/>
      <c r="J39" s="49"/>
      <c r="K39" s="16"/>
      <c r="L39" s="49" t="s">
        <v>46</v>
      </c>
      <c r="M39" s="49"/>
    </row>
    <row r="40" spans="1:26" hidden="1" x14ac:dyDescent="0.25">
      <c r="A40"/>
      <c r="B40"/>
      <c r="C40" s="48" t="s">
        <v>40</v>
      </c>
      <c r="D40" s="48"/>
      <c r="E40"/>
      <c r="F40" s="48" t="s">
        <v>41</v>
      </c>
      <c r="G40" s="48"/>
      <c r="H40" s="48"/>
      <c r="I40" s="48"/>
      <c r="J40" s="48"/>
      <c r="K40" s="17"/>
      <c r="L40" s="48" t="s">
        <v>44</v>
      </c>
      <c r="M40" s="48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">
      <formula1>-10000000000</formula1>
      <formula2>10000000000</formula2>
    </dataValidation>
  </dataValidations>
  <pageMargins left="0.39370078740157483" right="0.15748031496062992" top="0.78740157480314965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Смирнова Татьяна Георгиевна</cp:lastModifiedBy>
  <cp:lastPrinted>2020-07-30T07:03:26Z</cp:lastPrinted>
  <dcterms:created xsi:type="dcterms:W3CDTF">2016-02-19T08:05:31Z</dcterms:created>
  <dcterms:modified xsi:type="dcterms:W3CDTF">2020-07-30T10:07:08Z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-1448137029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сайте</vt:lpwstr>
  </property>
  <property fmtid="{D5CDD505-2E9C-101B-9397-08002B2CF9AE}" pid="5" name="_AuthorEmail">
    <vt:lpwstr>ivanova.on@cherepovetscity.ru</vt:lpwstr>
  </property>
  <property fmtid="{D5CDD505-2E9C-101B-9397-08002B2CF9AE}" pid="6" name="_AuthorEmailDisplayName">
    <vt:lpwstr>Иванова Ольга Николаевна</vt:lpwstr>
  </property>
</Properties>
</file>