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Сведения" sheetId="1" r:id="rId1"/>
  </sheets>
  <definedNames>
    <definedName name="_xlnm.Print_Area" localSheetId="0">Сведения!$A$1:$I$45</definedName>
  </definedNames>
  <calcPr calcId="145621"/>
</workbook>
</file>

<file path=xl/calcChain.xml><?xml version="1.0" encoding="utf-8"?>
<calcChain xmlns="http://schemas.openxmlformats.org/spreadsheetml/2006/main">
  <c r="F31" i="1" l="1"/>
  <c r="F26" i="1"/>
  <c r="C36" i="1"/>
  <c r="C33" i="1"/>
  <c r="C29" i="1"/>
  <c r="C21" i="1"/>
  <c r="C20" i="1" s="1"/>
  <c r="C15" i="1"/>
  <c r="C10" i="1"/>
  <c r="C7" i="1" l="1"/>
  <c r="C6" i="1" s="1"/>
  <c r="C44" i="1" s="1"/>
  <c r="F36" i="1"/>
  <c r="E36" i="1"/>
  <c r="D36" i="1"/>
  <c r="H36" i="1" l="1"/>
  <c r="G36" i="1"/>
  <c r="G25" i="1"/>
  <c r="G24" i="1"/>
  <c r="H8" i="1" l="1"/>
  <c r="H9" i="1"/>
  <c r="H11" i="1"/>
  <c r="H12" i="1"/>
  <c r="H14" i="1"/>
  <c r="H16" i="1"/>
  <c r="H17" i="1"/>
  <c r="H18" i="1"/>
  <c r="H23" i="1"/>
  <c r="H24" i="1"/>
  <c r="H25" i="1"/>
  <c r="H26" i="1"/>
  <c r="H27" i="1"/>
  <c r="H28" i="1"/>
  <c r="H30" i="1"/>
  <c r="H31" i="1"/>
  <c r="H32" i="1"/>
  <c r="H37" i="1"/>
  <c r="H38" i="1"/>
  <c r="H39" i="1"/>
  <c r="H40" i="1"/>
  <c r="H41" i="1"/>
  <c r="H42" i="1"/>
  <c r="G38" i="1"/>
  <c r="G39" i="1"/>
  <c r="G42" i="1"/>
  <c r="G11" i="1"/>
  <c r="G12" i="1"/>
  <c r="G14" i="1"/>
  <c r="G16" i="1"/>
  <c r="G17" i="1"/>
  <c r="G18" i="1"/>
  <c r="G23" i="1"/>
  <c r="G27" i="1"/>
  <c r="G28" i="1"/>
  <c r="G30" i="1"/>
  <c r="G31" i="1"/>
  <c r="G32" i="1"/>
  <c r="G8" i="1"/>
  <c r="G9" i="1"/>
  <c r="G26" i="1"/>
  <c r="D33" i="1"/>
  <c r="D29" i="1"/>
  <c r="D15" i="1"/>
  <c r="D10" i="1"/>
  <c r="D21" i="1" l="1"/>
  <c r="D20" i="1" s="1"/>
  <c r="E33" i="1"/>
  <c r="F33" i="1"/>
  <c r="E29" i="1"/>
  <c r="F29" i="1"/>
  <c r="E10" i="1"/>
  <c r="F10" i="1"/>
  <c r="E15" i="1"/>
  <c r="F15" i="1"/>
  <c r="H15" i="1" l="1"/>
  <c r="G15" i="1"/>
  <c r="H29" i="1"/>
  <c r="G29" i="1"/>
  <c r="H21" i="1"/>
  <c r="G21" i="1"/>
  <c r="G10" i="1"/>
  <c r="H10" i="1"/>
  <c r="F7" i="1"/>
  <c r="F20" i="1"/>
  <c r="E20" i="1"/>
  <c r="F6" i="1" l="1"/>
  <c r="F44" i="1" s="1"/>
  <c r="H20" i="1"/>
  <c r="G20" i="1"/>
  <c r="E7" i="1"/>
  <c r="E6" i="1" s="1"/>
  <c r="H7" i="1" l="1"/>
  <c r="H6" i="1"/>
  <c r="E44" i="1"/>
  <c r="H44" i="1" s="1"/>
  <c r="D7" i="1"/>
  <c r="D6" i="1" l="1"/>
  <c r="G6" i="1" s="1"/>
  <c r="G7" i="1"/>
  <c r="D44" i="1" l="1"/>
  <c r="G44" i="1" s="1"/>
</calcChain>
</file>

<file path=xl/sharedStrings.xml><?xml version="1.0" encoding="utf-8"?>
<sst xmlns="http://schemas.openxmlformats.org/spreadsheetml/2006/main" count="66" uniqueCount="65">
  <si>
    <t xml:space="preserve"> </t>
  </si>
  <si>
    <t>НАЛОГОВЫЕ ДОХОДЫ</t>
  </si>
  <si>
    <t>НАЛОГ НА ДОХОДЫ физических лиц</t>
  </si>
  <si>
    <t>АКЦИЗЫ по подакцизным товарам</t>
  </si>
  <si>
    <t>НАЛОГИ НА СОВОКУПНЫЙ ДОХОД</t>
  </si>
  <si>
    <t>НАЛОГИ НА ИМУЩЕСТВО</t>
  </si>
  <si>
    <t xml:space="preserve">  налог на имущество физических лиц</t>
  </si>
  <si>
    <t xml:space="preserve">  земельный налог </t>
  </si>
  <si>
    <t>ГОСУДАРСТВЕННАЯ ПОШЛИНА</t>
  </si>
  <si>
    <t>НЕНАЛОГОВЫЕ ДОХОДЫ</t>
  </si>
  <si>
    <t xml:space="preserve">  арендная плата за землю</t>
  </si>
  <si>
    <t xml:space="preserve">  доходы от сдачи в аренду имущества</t>
  </si>
  <si>
    <t xml:space="preserve"> перечисление части прибыли</t>
  </si>
  <si>
    <t xml:space="preserve">  прочие поступления от имущества</t>
  </si>
  <si>
    <t>ДОХОДЫ ОТ ПРОДАЖИ  АКТИВОВ</t>
  </si>
  <si>
    <t xml:space="preserve">  доходы от реализации иного имущества</t>
  </si>
  <si>
    <t xml:space="preserve">  доходы от продажи земельных участков</t>
  </si>
  <si>
    <t>ШТРАФЫ, САНКЦИИ, ВОЗМЕЩЕНИЕ</t>
  </si>
  <si>
    <t>ПРОЧИЕ НЕНАЛОГОВЫЕ ДОХОДЫ</t>
  </si>
  <si>
    <t xml:space="preserve">  невыясненные поступления</t>
  </si>
  <si>
    <t xml:space="preserve">  прочие неналоговые доходы</t>
  </si>
  <si>
    <t>БЕЗВОЗМЕЗДНЫЕ ПЕРЕЧИСЛЕНИЯ</t>
  </si>
  <si>
    <t>Исполнение к уточненному  плану, %</t>
  </si>
  <si>
    <t>ДОХОДЫ ОТ ОКАЗАНИЯ  ПЛАТНЫХ УСЛУГ И КОМПЕНСАЦИИ ЗАТРАТ ГОСУДАРСТВА</t>
  </si>
  <si>
    <t>ПЛАТА ЗА НЕГАТИВНОЕ  ВОЗДЕЙСТВИЕ НА ОКРУЖАЮЩУЮ СРЕДУ</t>
  </si>
  <si>
    <t xml:space="preserve">   единый налог на вмененный доход </t>
  </si>
  <si>
    <t xml:space="preserve">   налог, взимаемый в связи с применением УСН</t>
  </si>
  <si>
    <t xml:space="preserve">   налог, взимаемый при патентной системе налогообложения</t>
  </si>
  <si>
    <t>Пояснения по доходам, имеющим отклонения свыше 10% в большую или меньшую сторону от утвержденного плана</t>
  </si>
  <si>
    <t>Дотации бюджетам</t>
  </si>
  <si>
    <t xml:space="preserve">Субсидии бюджетам </t>
  </si>
  <si>
    <t>Субвенции бюджетам</t>
  </si>
  <si>
    <t>Иные межбюджетные трансферты</t>
  </si>
  <si>
    <t>Прочие безвозмездные поступления в бюджеты городских округов</t>
  </si>
  <si>
    <t>Возврат остатков субсидий и субвенций прошлых лет</t>
  </si>
  <si>
    <t xml:space="preserve">   единый сельскохозяйственный налог</t>
  </si>
  <si>
    <t xml:space="preserve">  дивиденды по акциям</t>
  </si>
  <si>
    <t>тыс. рублей</t>
  </si>
  <si>
    <t>Безвозмездные поступления от негосударственных организаций</t>
  </si>
  <si>
    <t>ЗАДОЛЖЕННОСТЬ И ПЕРЕРАСЧЕТЫ ПО ОТМЕНЕННЫМ НАЛОГАМ, СБОРАМ</t>
  </si>
  <si>
    <t>В связи с отсутствием массовых обращений плательщиков за уменьшением суммы налога на расходы по приобретению контрольно-кассовой техники</t>
  </si>
  <si>
    <t xml:space="preserve">Доходы поступали по фактически выявленным правонарушениям и возмещениям ущерба, превышающим запланированные объемы </t>
  </si>
  <si>
    <t>Исполнение к первоначально утвержденному плану, %</t>
  </si>
  <si>
    <t>Наименование</t>
  </si>
  <si>
    <t>В результате межведомственного взаимодействия федеральных и муниципальных органов по снижению задолженности и повышения информированности граждан о сроках уплаты налога</t>
  </si>
  <si>
    <t xml:space="preserve">ДОХОДЫ ОТ ИСПОЛЬЗОВАНИЯ ИМУЩЕСТВА </t>
  </si>
  <si>
    <t>ВСЕГО ДОХОДОВ</t>
  </si>
  <si>
    <t>НАЛОГОВЫЕ И НЕНАЛОГОВЫЕ ДОХОДЫ</t>
  </si>
  <si>
    <t>Фактическое исполнение за 2018 год</t>
  </si>
  <si>
    <t>Фактическое исполнение                           за 2019 год</t>
  </si>
  <si>
    <t>В результате сложившегося уровня роста цен на товары и услуги, предоставляемые плательщиками УСН</t>
  </si>
  <si>
    <t>В результате мероприятий по легализации неформального сектора экономики, приведших к спросу на приобретение патентов и  отсутствием массовых обращений за налоговыми вычетами по приобретению контрольно-кассовой техники</t>
  </si>
  <si>
    <t>Доходы поступали по факту обращений граждан и юридических лиц в судебные и иные органы</t>
  </si>
  <si>
    <t>В связи с досрочным расторжением договоров аренды земельных участков и перехода в общедолевую собственность под МКД, оспариванием кадастровой стоимости земельных участков</t>
  </si>
  <si>
    <t>В результате увеличенного количества объектов выставленных на аукцион</t>
  </si>
  <si>
    <t>Поступления сложились по факту произведенных расходов</t>
  </si>
  <si>
    <t>В связи с заключением дополнительных соглашений к договорам о добровольных пожертвованиях денежных средств по переносу финансирования объектов на 2020 год с возвратом средств, неиспользованных в 2019 году</t>
  </si>
  <si>
    <t>В связи с низким спросом на земельные участки</t>
  </si>
  <si>
    <t>Сведения о фактических поступлениях доходов по видам доходов за 2019 год в сравнении с первоначально утвержденными решением о бюджете значениями и с уточненными значениями с учетом внесенных изменений и фактическими доходами за 2018 год</t>
  </si>
  <si>
    <t>В результате поступления налога от дивидендов, межведомственного взаимодействия по вопросам легализации заработной платы, сложившегося роста размера заработной платы в промышленности и иных секторах экономики</t>
  </si>
  <si>
    <t>Поступления носят разовый характер, также по данному виду дохода отражаются невыясненные поступления, подлежащие уточнению</t>
  </si>
  <si>
    <t xml:space="preserve">Утверждено на 2019 год </t>
  </si>
  <si>
    <t>первоначальный план</t>
  </si>
  <si>
    <t xml:space="preserve">план с изменениями       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</si>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</sst>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0000_р_._-;\-* #,##0.000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2" applyFont="1" applyFill="1" applyBorder="1" applyAlignment="1" applyProtection="1">
      <alignment horizontal="justify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4" fillId="0" borderId="1" xfId="2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5" fillId="2" borderId="1" xfId="2" applyNumberFormat="1" applyFont="1" applyFill="1" applyBorder="1" applyAlignment="1" applyProtection="1">
      <alignment horizontal="right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5" fontId="4" fillId="0" borderId="1" xfId="1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2" applyFont="1" applyFill="1" applyBorder="1" applyAlignment="1" applyProtection="1">
      <alignment horizontal="justify" vertical="center" wrapText="1"/>
    </xf>
    <xf numFmtId="164" fontId="4" fillId="2" borderId="1" xfId="2" applyNumberFormat="1" applyFont="1" applyFill="1" applyBorder="1" applyAlignment="1" applyProtection="1">
      <alignment horizontal="right" vertical="center" wrapText="1"/>
    </xf>
    <xf numFmtId="164" fontId="4" fillId="0" borderId="1" xfId="2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70" zoomScaleNormal="70" workbookViewId="0">
      <selection sqref="A1:I45"/>
    </sheetView>
  </sheetViews>
  <sheetFormatPr defaultRowHeight="16.5" x14ac:dyDescent="0.25"/>
  <cols>
    <col min="1" max="1" width="6.28515625" style="1" customWidth="1"/>
    <col min="2" max="2" width="46.7109375" style="1" customWidth="1"/>
    <col min="3" max="3" width="15.7109375" style="1" customWidth="1"/>
    <col min="4" max="4" width="19.140625" style="1" customWidth="1"/>
    <col min="5" max="5" width="16.42578125" style="1" customWidth="1"/>
    <col min="6" max="6" width="15" style="1" customWidth="1"/>
    <col min="7" max="7" width="18.85546875" style="1" customWidth="1"/>
    <col min="8" max="8" width="15.42578125" style="1" customWidth="1"/>
    <col min="9" max="9" width="46.28515625" style="1" customWidth="1"/>
    <col min="10" max="254" width="9.140625" style="1"/>
    <col min="255" max="255" width="0" style="1" hidden="1" customWidth="1"/>
    <col min="256" max="256" width="41.85546875" style="1" customWidth="1"/>
    <col min="257" max="257" width="14.28515625" style="1" customWidth="1"/>
    <col min="258" max="258" width="14.5703125" style="1" customWidth="1"/>
    <col min="259" max="262" width="13.7109375" style="1" customWidth="1"/>
    <col min="263" max="510" width="9.140625" style="1"/>
    <col min="511" max="511" width="0" style="1" hidden="1" customWidth="1"/>
    <col min="512" max="512" width="41.85546875" style="1" customWidth="1"/>
    <col min="513" max="513" width="14.28515625" style="1" customWidth="1"/>
    <col min="514" max="514" width="14.5703125" style="1" customWidth="1"/>
    <col min="515" max="518" width="13.7109375" style="1" customWidth="1"/>
    <col min="519" max="766" width="9.140625" style="1"/>
    <col min="767" max="767" width="0" style="1" hidden="1" customWidth="1"/>
    <col min="768" max="768" width="41.85546875" style="1" customWidth="1"/>
    <col min="769" max="769" width="14.28515625" style="1" customWidth="1"/>
    <col min="770" max="770" width="14.5703125" style="1" customWidth="1"/>
    <col min="771" max="774" width="13.7109375" style="1" customWidth="1"/>
    <col min="775" max="1022" width="9.140625" style="1"/>
    <col min="1023" max="1023" width="0" style="1" hidden="1" customWidth="1"/>
    <col min="1024" max="1024" width="41.85546875" style="1" customWidth="1"/>
    <col min="1025" max="1025" width="14.28515625" style="1" customWidth="1"/>
    <col min="1026" max="1026" width="14.5703125" style="1" customWidth="1"/>
    <col min="1027" max="1030" width="13.7109375" style="1" customWidth="1"/>
    <col min="1031" max="1278" width="9.140625" style="1"/>
    <col min="1279" max="1279" width="0" style="1" hidden="1" customWidth="1"/>
    <col min="1280" max="1280" width="41.85546875" style="1" customWidth="1"/>
    <col min="1281" max="1281" width="14.28515625" style="1" customWidth="1"/>
    <col min="1282" max="1282" width="14.5703125" style="1" customWidth="1"/>
    <col min="1283" max="1286" width="13.7109375" style="1" customWidth="1"/>
    <col min="1287" max="1534" width="9.140625" style="1"/>
    <col min="1535" max="1535" width="0" style="1" hidden="1" customWidth="1"/>
    <col min="1536" max="1536" width="41.85546875" style="1" customWidth="1"/>
    <col min="1537" max="1537" width="14.28515625" style="1" customWidth="1"/>
    <col min="1538" max="1538" width="14.5703125" style="1" customWidth="1"/>
    <col min="1539" max="1542" width="13.7109375" style="1" customWidth="1"/>
    <col min="1543" max="1790" width="9.140625" style="1"/>
    <col min="1791" max="1791" width="0" style="1" hidden="1" customWidth="1"/>
    <col min="1792" max="1792" width="41.85546875" style="1" customWidth="1"/>
    <col min="1793" max="1793" width="14.28515625" style="1" customWidth="1"/>
    <col min="1794" max="1794" width="14.5703125" style="1" customWidth="1"/>
    <col min="1795" max="1798" width="13.7109375" style="1" customWidth="1"/>
    <col min="1799" max="2046" width="9.140625" style="1"/>
    <col min="2047" max="2047" width="0" style="1" hidden="1" customWidth="1"/>
    <col min="2048" max="2048" width="41.85546875" style="1" customWidth="1"/>
    <col min="2049" max="2049" width="14.28515625" style="1" customWidth="1"/>
    <col min="2050" max="2050" width="14.5703125" style="1" customWidth="1"/>
    <col min="2051" max="2054" width="13.7109375" style="1" customWidth="1"/>
    <col min="2055" max="2302" width="9.140625" style="1"/>
    <col min="2303" max="2303" width="0" style="1" hidden="1" customWidth="1"/>
    <col min="2304" max="2304" width="41.85546875" style="1" customWidth="1"/>
    <col min="2305" max="2305" width="14.28515625" style="1" customWidth="1"/>
    <col min="2306" max="2306" width="14.5703125" style="1" customWidth="1"/>
    <col min="2307" max="2310" width="13.7109375" style="1" customWidth="1"/>
    <col min="2311" max="2558" width="9.140625" style="1"/>
    <col min="2559" max="2559" width="0" style="1" hidden="1" customWidth="1"/>
    <col min="2560" max="2560" width="41.85546875" style="1" customWidth="1"/>
    <col min="2561" max="2561" width="14.28515625" style="1" customWidth="1"/>
    <col min="2562" max="2562" width="14.5703125" style="1" customWidth="1"/>
    <col min="2563" max="2566" width="13.7109375" style="1" customWidth="1"/>
    <col min="2567" max="2814" width="9.140625" style="1"/>
    <col min="2815" max="2815" width="0" style="1" hidden="1" customWidth="1"/>
    <col min="2816" max="2816" width="41.85546875" style="1" customWidth="1"/>
    <col min="2817" max="2817" width="14.28515625" style="1" customWidth="1"/>
    <col min="2818" max="2818" width="14.5703125" style="1" customWidth="1"/>
    <col min="2819" max="2822" width="13.7109375" style="1" customWidth="1"/>
    <col min="2823" max="3070" width="9.140625" style="1"/>
    <col min="3071" max="3071" width="0" style="1" hidden="1" customWidth="1"/>
    <col min="3072" max="3072" width="41.85546875" style="1" customWidth="1"/>
    <col min="3073" max="3073" width="14.28515625" style="1" customWidth="1"/>
    <col min="3074" max="3074" width="14.5703125" style="1" customWidth="1"/>
    <col min="3075" max="3078" width="13.7109375" style="1" customWidth="1"/>
    <col min="3079" max="3326" width="9.140625" style="1"/>
    <col min="3327" max="3327" width="0" style="1" hidden="1" customWidth="1"/>
    <col min="3328" max="3328" width="41.85546875" style="1" customWidth="1"/>
    <col min="3329" max="3329" width="14.28515625" style="1" customWidth="1"/>
    <col min="3330" max="3330" width="14.5703125" style="1" customWidth="1"/>
    <col min="3331" max="3334" width="13.7109375" style="1" customWidth="1"/>
    <col min="3335" max="3582" width="9.140625" style="1"/>
    <col min="3583" max="3583" width="0" style="1" hidden="1" customWidth="1"/>
    <col min="3584" max="3584" width="41.85546875" style="1" customWidth="1"/>
    <col min="3585" max="3585" width="14.28515625" style="1" customWidth="1"/>
    <col min="3586" max="3586" width="14.5703125" style="1" customWidth="1"/>
    <col min="3587" max="3590" width="13.7109375" style="1" customWidth="1"/>
    <col min="3591" max="3838" width="9.140625" style="1"/>
    <col min="3839" max="3839" width="0" style="1" hidden="1" customWidth="1"/>
    <col min="3840" max="3840" width="41.85546875" style="1" customWidth="1"/>
    <col min="3841" max="3841" width="14.28515625" style="1" customWidth="1"/>
    <col min="3842" max="3842" width="14.5703125" style="1" customWidth="1"/>
    <col min="3843" max="3846" width="13.7109375" style="1" customWidth="1"/>
    <col min="3847" max="4094" width="9.140625" style="1"/>
    <col min="4095" max="4095" width="0" style="1" hidden="1" customWidth="1"/>
    <col min="4096" max="4096" width="41.85546875" style="1" customWidth="1"/>
    <col min="4097" max="4097" width="14.28515625" style="1" customWidth="1"/>
    <col min="4098" max="4098" width="14.5703125" style="1" customWidth="1"/>
    <col min="4099" max="4102" width="13.7109375" style="1" customWidth="1"/>
    <col min="4103" max="4350" width="9.140625" style="1"/>
    <col min="4351" max="4351" width="0" style="1" hidden="1" customWidth="1"/>
    <col min="4352" max="4352" width="41.85546875" style="1" customWidth="1"/>
    <col min="4353" max="4353" width="14.28515625" style="1" customWidth="1"/>
    <col min="4354" max="4354" width="14.5703125" style="1" customWidth="1"/>
    <col min="4355" max="4358" width="13.7109375" style="1" customWidth="1"/>
    <col min="4359" max="4606" width="9.140625" style="1"/>
    <col min="4607" max="4607" width="0" style="1" hidden="1" customWidth="1"/>
    <col min="4608" max="4608" width="41.85546875" style="1" customWidth="1"/>
    <col min="4609" max="4609" width="14.28515625" style="1" customWidth="1"/>
    <col min="4610" max="4610" width="14.5703125" style="1" customWidth="1"/>
    <col min="4611" max="4614" width="13.7109375" style="1" customWidth="1"/>
    <col min="4615" max="4862" width="9.140625" style="1"/>
    <col min="4863" max="4863" width="0" style="1" hidden="1" customWidth="1"/>
    <col min="4864" max="4864" width="41.85546875" style="1" customWidth="1"/>
    <col min="4865" max="4865" width="14.28515625" style="1" customWidth="1"/>
    <col min="4866" max="4866" width="14.5703125" style="1" customWidth="1"/>
    <col min="4867" max="4870" width="13.7109375" style="1" customWidth="1"/>
    <col min="4871" max="5118" width="9.140625" style="1"/>
    <col min="5119" max="5119" width="0" style="1" hidden="1" customWidth="1"/>
    <col min="5120" max="5120" width="41.85546875" style="1" customWidth="1"/>
    <col min="5121" max="5121" width="14.28515625" style="1" customWidth="1"/>
    <col min="5122" max="5122" width="14.5703125" style="1" customWidth="1"/>
    <col min="5123" max="5126" width="13.7109375" style="1" customWidth="1"/>
    <col min="5127" max="5374" width="9.140625" style="1"/>
    <col min="5375" max="5375" width="0" style="1" hidden="1" customWidth="1"/>
    <col min="5376" max="5376" width="41.85546875" style="1" customWidth="1"/>
    <col min="5377" max="5377" width="14.28515625" style="1" customWidth="1"/>
    <col min="5378" max="5378" width="14.5703125" style="1" customWidth="1"/>
    <col min="5379" max="5382" width="13.7109375" style="1" customWidth="1"/>
    <col min="5383" max="5630" width="9.140625" style="1"/>
    <col min="5631" max="5631" width="0" style="1" hidden="1" customWidth="1"/>
    <col min="5632" max="5632" width="41.85546875" style="1" customWidth="1"/>
    <col min="5633" max="5633" width="14.28515625" style="1" customWidth="1"/>
    <col min="5634" max="5634" width="14.5703125" style="1" customWidth="1"/>
    <col min="5635" max="5638" width="13.7109375" style="1" customWidth="1"/>
    <col min="5639" max="5886" width="9.140625" style="1"/>
    <col min="5887" max="5887" width="0" style="1" hidden="1" customWidth="1"/>
    <col min="5888" max="5888" width="41.85546875" style="1" customWidth="1"/>
    <col min="5889" max="5889" width="14.28515625" style="1" customWidth="1"/>
    <col min="5890" max="5890" width="14.5703125" style="1" customWidth="1"/>
    <col min="5891" max="5894" width="13.7109375" style="1" customWidth="1"/>
    <col min="5895" max="6142" width="9.140625" style="1"/>
    <col min="6143" max="6143" width="0" style="1" hidden="1" customWidth="1"/>
    <col min="6144" max="6144" width="41.85546875" style="1" customWidth="1"/>
    <col min="6145" max="6145" width="14.28515625" style="1" customWidth="1"/>
    <col min="6146" max="6146" width="14.5703125" style="1" customWidth="1"/>
    <col min="6147" max="6150" width="13.7109375" style="1" customWidth="1"/>
    <col min="6151" max="6398" width="9.140625" style="1"/>
    <col min="6399" max="6399" width="0" style="1" hidden="1" customWidth="1"/>
    <col min="6400" max="6400" width="41.85546875" style="1" customWidth="1"/>
    <col min="6401" max="6401" width="14.28515625" style="1" customWidth="1"/>
    <col min="6402" max="6402" width="14.5703125" style="1" customWidth="1"/>
    <col min="6403" max="6406" width="13.7109375" style="1" customWidth="1"/>
    <col min="6407" max="6654" width="9.140625" style="1"/>
    <col min="6655" max="6655" width="0" style="1" hidden="1" customWidth="1"/>
    <col min="6656" max="6656" width="41.85546875" style="1" customWidth="1"/>
    <col min="6657" max="6657" width="14.28515625" style="1" customWidth="1"/>
    <col min="6658" max="6658" width="14.5703125" style="1" customWidth="1"/>
    <col min="6659" max="6662" width="13.7109375" style="1" customWidth="1"/>
    <col min="6663" max="6910" width="9.140625" style="1"/>
    <col min="6911" max="6911" width="0" style="1" hidden="1" customWidth="1"/>
    <col min="6912" max="6912" width="41.85546875" style="1" customWidth="1"/>
    <col min="6913" max="6913" width="14.28515625" style="1" customWidth="1"/>
    <col min="6914" max="6914" width="14.5703125" style="1" customWidth="1"/>
    <col min="6915" max="6918" width="13.7109375" style="1" customWidth="1"/>
    <col min="6919" max="7166" width="9.140625" style="1"/>
    <col min="7167" max="7167" width="0" style="1" hidden="1" customWidth="1"/>
    <col min="7168" max="7168" width="41.85546875" style="1" customWidth="1"/>
    <col min="7169" max="7169" width="14.28515625" style="1" customWidth="1"/>
    <col min="7170" max="7170" width="14.5703125" style="1" customWidth="1"/>
    <col min="7171" max="7174" width="13.7109375" style="1" customWidth="1"/>
    <col min="7175" max="7422" width="9.140625" style="1"/>
    <col min="7423" max="7423" width="0" style="1" hidden="1" customWidth="1"/>
    <col min="7424" max="7424" width="41.85546875" style="1" customWidth="1"/>
    <col min="7425" max="7425" width="14.28515625" style="1" customWidth="1"/>
    <col min="7426" max="7426" width="14.5703125" style="1" customWidth="1"/>
    <col min="7427" max="7430" width="13.7109375" style="1" customWidth="1"/>
    <col min="7431" max="7678" width="9.140625" style="1"/>
    <col min="7679" max="7679" width="0" style="1" hidden="1" customWidth="1"/>
    <col min="7680" max="7680" width="41.85546875" style="1" customWidth="1"/>
    <col min="7681" max="7681" width="14.28515625" style="1" customWidth="1"/>
    <col min="7682" max="7682" width="14.5703125" style="1" customWidth="1"/>
    <col min="7683" max="7686" width="13.7109375" style="1" customWidth="1"/>
    <col min="7687" max="7934" width="9.140625" style="1"/>
    <col min="7935" max="7935" width="0" style="1" hidden="1" customWidth="1"/>
    <col min="7936" max="7936" width="41.85546875" style="1" customWidth="1"/>
    <col min="7937" max="7937" width="14.28515625" style="1" customWidth="1"/>
    <col min="7938" max="7938" width="14.5703125" style="1" customWidth="1"/>
    <col min="7939" max="7942" width="13.7109375" style="1" customWidth="1"/>
    <col min="7943" max="8190" width="9.140625" style="1"/>
    <col min="8191" max="8191" width="0" style="1" hidden="1" customWidth="1"/>
    <col min="8192" max="8192" width="41.85546875" style="1" customWidth="1"/>
    <col min="8193" max="8193" width="14.28515625" style="1" customWidth="1"/>
    <col min="8194" max="8194" width="14.5703125" style="1" customWidth="1"/>
    <col min="8195" max="8198" width="13.7109375" style="1" customWidth="1"/>
    <col min="8199" max="8446" width="9.140625" style="1"/>
    <col min="8447" max="8447" width="0" style="1" hidden="1" customWidth="1"/>
    <col min="8448" max="8448" width="41.85546875" style="1" customWidth="1"/>
    <col min="8449" max="8449" width="14.28515625" style="1" customWidth="1"/>
    <col min="8450" max="8450" width="14.5703125" style="1" customWidth="1"/>
    <col min="8451" max="8454" width="13.7109375" style="1" customWidth="1"/>
    <col min="8455" max="8702" width="9.140625" style="1"/>
    <col min="8703" max="8703" width="0" style="1" hidden="1" customWidth="1"/>
    <col min="8704" max="8704" width="41.85546875" style="1" customWidth="1"/>
    <col min="8705" max="8705" width="14.28515625" style="1" customWidth="1"/>
    <col min="8706" max="8706" width="14.5703125" style="1" customWidth="1"/>
    <col min="8707" max="8710" width="13.7109375" style="1" customWidth="1"/>
    <col min="8711" max="8958" width="9.140625" style="1"/>
    <col min="8959" max="8959" width="0" style="1" hidden="1" customWidth="1"/>
    <col min="8960" max="8960" width="41.85546875" style="1" customWidth="1"/>
    <col min="8961" max="8961" width="14.28515625" style="1" customWidth="1"/>
    <col min="8962" max="8962" width="14.5703125" style="1" customWidth="1"/>
    <col min="8963" max="8966" width="13.7109375" style="1" customWidth="1"/>
    <col min="8967" max="9214" width="9.140625" style="1"/>
    <col min="9215" max="9215" width="0" style="1" hidden="1" customWidth="1"/>
    <col min="9216" max="9216" width="41.85546875" style="1" customWidth="1"/>
    <col min="9217" max="9217" width="14.28515625" style="1" customWidth="1"/>
    <col min="9218" max="9218" width="14.5703125" style="1" customWidth="1"/>
    <col min="9219" max="9222" width="13.7109375" style="1" customWidth="1"/>
    <col min="9223" max="9470" width="9.140625" style="1"/>
    <col min="9471" max="9471" width="0" style="1" hidden="1" customWidth="1"/>
    <col min="9472" max="9472" width="41.85546875" style="1" customWidth="1"/>
    <col min="9473" max="9473" width="14.28515625" style="1" customWidth="1"/>
    <col min="9474" max="9474" width="14.5703125" style="1" customWidth="1"/>
    <col min="9475" max="9478" width="13.7109375" style="1" customWidth="1"/>
    <col min="9479" max="9726" width="9.140625" style="1"/>
    <col min="9727" max="9727" width="0" style="1" hidden="1" customWidth="1"/>
    <col min="9728" max="9728" width="41.85546875" style="1" customWidth="1"/>
    <col min="9729" max="9729" width="14.28515625" style="1" customWidth="1"/>
    <col min="9730" max="9730" width="14.5703125" style="1" customWidth="1"/>
    <col min="9731" max="9734" width="13.7109375" style="1" customWidth="1"/>
    <col min="9735" max="9982" width="9.140625" style="1"/>
    <col min="9983" max="9983" width="0" style="1" hidden="1" customWidth="1"/>
    <col min="9984" max="9984" width="41.85546875" style="1" customWidth="1"/>
    <col min="9985" max="9985" width="14.28515625" style="1" customWidth="1"/>
    <col min="9986" max="9986" width="14.5703125" style="1" customWidth="1"/>
    <col min="9987" max="9990" width="13.7109375" style="1" customWidth="1"/>
    <col min="9991" max="10238" width="9.140625" style="1"/>
    <col min="10239" max="10239" width="0" style="1" hidden="1" customWidth="1"/>
    <col min="10240" max="10240" width="41.85546875" style="1" customWidth="1"/>
    <col min="10241" max="10241" width="14.28515625" style="1" customWidth="1"/>
    <col min="10242" max="10242" width="14.5703125" style="1" customWidth="1"/>
    <col min="10243" max="10246" width="13.7109375" style="1" customWidth="1"/>
    <col min="10247" max="10494" width="9.140625" style="1"/>
    <col min="10495" max="10495" width="0" style="1" hidden="1" customWidth="1"/>
    <col min="10496" max="10496" width="41.85546875" style="1" customWidth="1"/>
    <col min="10497" max="10497" width="14.28515625" style="1" customWidth="1"/>
    <col min="10498" max="10498" width="14.5703125" style="1" customWidth="1"/>
    <col min="10499" max="10502" width="13.7109375" style="1" customWidth="1"/>
    <col min="10503" max="10750" width="9.140625" style="1"/>
    <col min="10751" max="10751" width="0" style="1" hidden="1" customWidth="1"/>
    <col min="10752" max="10752" width="41.85546875" style="1" customWidth="1"/>
    <col min="10753" max="10753" width="14.28515625" style="1" customWidth="1"/>
    <col min="10754" max="10754" width="14.5703125" style="1" customWidth="1"/>
    <col min="10755" max="10758" width="13.7109375" style="1" customWidth="1"/>
    <col min="10759" max="11006" width="9.140625" style="1"/>
    <col min="11007" max="11007" width="0" style="1" hidden="1" customWidth="1"/>
    <col min="11008" max="11008" width="41.85546875" style="1" customWidth="1"/>
    <col min="11009" max="11009" width="14.28515625" style="1" customWidth="1"/>
    <col min="11010" max="11010" width="14.5703125" style="1" customWidth="1"/>
    <col min="11011" max="11014" width="13.7109375" style="1" customWidth="1"/>
    <col min="11015" max="11262" width="9.140625" style="1"/>
    <col min="11263" max="11263" width="0" style="1" hidden="1" customWidth="1"/>
    <col min="11264" max="11264" width="41.85546875" style="1" customWidth="1"/>
    <col min="11265" max="11265" width="14.28515625" style="1" customWidth="1"/>
    <col min="11266" max="11266" width="14.5703125" style="1" customWidth="1"/>
    <col min="11267" max="11270" width="13.7109375" style="1" customWidth="1"/>
    <col min="11271" max="11518" width="9.140625" style="1"/>
    <col min="11519" max="11519" width="0" style="1" hidden="1" customWidth="1"/>
    <col min="11520" max="11520" width="41.85546875" style="1" customWidth="1"/>
    <col min="11521" max="11521" width="14.28515625" style="1" customWidth="1"/>
    <col min="11522" max="11522" width="14.5703125" style="1" customWidth="1"/>
    <col min="11523" max="11526" width="13.7109375" style="1" customWidth="1"/>
    <col min="11527" max="11774" width="9.140625" style="1"/>
    <col min="11775" max="11775" width="0" style="1" hidden="1" customWidth="1"/>
    <col min="11776" max="11776" width="41.85546875" style="1" customWidth="1"/>
    <col min="11777" max="11777" width="14.28515625" style="1" customWidth="1"/>
    <col min="11778" max="11778" width="14.5703125" style="1" customWidth="1"/>
    <col min="11779" max="11782" width="13.7109375" style="1" customWidth="1"/>
    <col min="11783" max="12030" width="9.140625" style="1"/>
    <col min="12031" max="12031" width="0" style="1" hidden="1" customWidth="1"/>
    <col min="12032" max="12032" width="41.85546875" style="1" customWidth="1"/>
    <col min="12033" max="12033" width="14.28515625" style="1" customWidth="1"/>
    <col min="12034" max="12034" width="14.5703125" style="1" customWidth="1"/>
    <col min="12035" max="12038" width="13.7109375" style="1" customWidth="1"/>
    <col min="12039" max="12286" width="9.140625" style="1"/>
    <col min="12287" max="12287" width="0" style="1" hidden="1" customWidth="1"/>
    <col min="12288" max="12288" width="41.85546875" style="1" customWidth="1"/>
    <col min="12289" max="12289" width="14.28515625" style="1" customWidth="1"/>
    <col min="12290" max="12290" width="14.5703125" style="1" customWidth="1"/>
    <col min="12291" max="12294" width="13.7109375" style="1" customWidth="1"/>
    <col min="12295" max="12542" width="9.140625" style="1"/>
    <col min="12543" max="12543" width="0" style="1" hidden="1" customWidth="1"/>
    <col min="12544" max="12544" width="41.85546875" style="1" customWidth="1"/>
    <col min="12545" max="12545" width="14.28515625" style="1" customWidth="1"/>
    <col min="12546" max="12546" width="14.5703125" style="1" customWidth="1"/>
    <col min="12547" max="12550" width="13.7109375" style="1" customWidth="1"/>
    <col min="12551" max="12798" width="9.140625" style="1"/>
    <col min="12799" max="12799" width="0" style="1" hidden="1" customWidth="1"/>
    <col min="12800" max="12800" width="41.85546875" style="1" customWidth="1"/>
    <col min="12801" max="12801" width="14.28515625" style="1" customWidth="1"/>
    <col min="12802" max="12802" width="14.5703125" style="1" customWidth="1"/>
    <col min="12803" max="12806" width="13.7109375" style="1" customWidth="1"/>
    <col min="12807" max="13054" width="9.140625" style="1"/>
    <col min="13055" max="13055" width="0" style="1" hidden="1" customWidth="1"/>
    <col min="13056" max="13056" width="41.85546875" style="1" customWidth="1"/>
    <col min="13057" max="13057" width="14.28515625" style="1" customWidth="1"/>
    <col min="13058" max="13058" width="14.5703125" style="1" customWidth="1"/>
    <col min="13059" max="13062" width="13.7109375" style="1" customWidth="1"/>
    <col min="13063" max="13310" width="9.140625" style="1"/>
    <col min="13311" max="13311" width="0" style="1" hidden="1" customWidth="1"/>
    <col min="13312" max="13312" width="41.85546875" style="1" customWidth="1"/>
    <col min="13313" max="13313" width="14.28515625" style="1" customWidth="1"/>
    <col min="13314" max="13314" width="14.5703125" style="1" customWidth="1"/>
    <col min="13315" max="13318" width="13.7109375" style="1" customWidth="1"/>
    <col min="13319" max="13566" width="9.140625" style="1"/>
    <col min="13567" max="13567" width="0" style="1" hidden="1" customWidth="1"/>
    <col min="13568" max="13568" width="41.85546875" style="1" customWidth="1"/>
    <col min="13569" max="13569" width="14.28515625" style="1" customWidth="1"/>
    <col min="13570" max="13570" width="14.5703125" style="1" customWidth="1"/>
    <col min="13571" max="13574" width="13.7109375" style="1" customWidth="1"/>
    <col min="13575" max="13822" width="9.140625" style="1"/>
    <col min="13823" max="13823" width="0" style="1" hidden="1" customWidth="1"/>
    <col min="13824" max="13824" width="41.85546875" style="1" customWidth="1"/>
    <col min="13825" max="13825" width="14.28515625" style="1" customWidth="1"/>
    <col min="13826" max="13826" width="14.5703125" style="1" customWidth="1"/>
    <col min="13827" max="13830" width="13.7109375" style="1" customWidth="1"/>
    <col min="13831" max="14078" width="9.140625" style="1"/>
    <col min="14079" max="14079" width="0" style="1" hidden="1" customWidth="1"/>
    <col min="14080" max="14080" width="41.85546875" style="1" customWidth="1"/>
    <col min="14081" max="14081" width="14.28515625" style="1" customWidth="1"/>
    <col min="14082" max="14082" width="14.5703125" style="1" customWidth="1"/>
    <col min="14083" max="14086" width="13.7109375" style="1" customWidth="1"/>
    <col min="14087" max="14334" width="9.140625" style="1"/>
    <col min="14335" max="14335" width="0" style="1" hidden="1" customWidth="1"/>
    <col min="14336" max="14336" width="41.85546875" style="1" customWidth="1"/>
    <col min="14337" max="14337" width="14.28515625" style="1" customWidth="1"/>
    <col min="14338" max="14338" width="14.5703125" style="1" customWidth="1"/>
    <col min="14339" max="14342" width="13.7109375" style="1" customWidth="1"/>
    <col min="14343" max="14590" width="9.140625" style="1"/>
    <col min="14591" max="14591" width="0" style="1" hidden="1" customWidth="1"/>
    <col min="14592" max="14592" width="41.85546875" style="1" customWidth="1"/>
    <col min="14593" max="14593" width="14.28515625" style="1" customWidth="1"/>
    <col min="14594" max="14594" width="14.5703125" style="1" customWidth="1"/>
    <col min="14595" max="14598" width="13.7109375" style="1" customWidth="1"/>
    <col min="14599" max="14846" width="9.140625" style="1"/>
    <col min="14847" max="14847" width="0" style="1" hidden="1" customWidth="1"/>
    <col min="14848" max="14848" width="41.85546875" style="1" customWidth="1"/>
    <col min="14849" max="14849" width="14.28515625" style="1" customWidth="1"/>
    <col min="14850" max="14850" width="14.5703125" style="1" customWidth="1"/>
    <col min="14851" max="14854" width="13.7109375" style="1" customWidth="1"/>
    <col min="14855" max="15102" width="9.140625" style="1"/>
    <col min="15103" max="15103" width="0" style="1" hidden="1" customWidth="1"/>
    <col min="15104" max="15104" width="41.85546875" style="1" customWidth="1"/>
    <col min="15105" max="15105" width="14.28515625" style="1" customWidth="1"/>
    <col min="15106" max="15106" width="14.5703125" style="1" customWidth="1"/>
    <col min="15107" max="15110" width="13.7109375" style="1" customWidth="1"/>
    <col min="15111" max="15358" width="9.140625" style="1"/>
    <col min="15359" max="15359" width="0" style="1" hidden="1" customWidth="1"/>
    <col min="15360" max="15360" width="41.85546875" style="1" customWidth="1"/>
    <col min="15361" max="15361" width="14.28515625" style="1" customWidth="1"/>
    <col min="15362" max="15362" width="14.5703125" style="1" customWidth="1"/>
    <col min="15363" max="15366" width="13.7109375" style="1" customWidth="1"/>
    <col min="15367" max="15614" width="9.140625" style="1"/>
    <col min="15615" max="15615" width="0" style="1" hidden="1" customWidth="1"/>
    <col min="15616" max="15616" width="41.85546875" style="1" customWidth="1"/>
    <col min="15617" max="15617" width="14.28515625" style="1" customWidth="1"/>
    <col min="15618" max="15618" width="14.5703125" style="1" customWidth="1"/>
    <col min="15619" max="15622" width="13.7109375" style="1" customWidth="1"/>
    <col min="15623" max="15870" width="9.140625" style="1"/>
    <col min="15871" max="15871" width="0" style="1" hidden="1" customWidth="1"/>
    <col min="15872" max="15872" width="41.85546875" style="1" customWidth="1"/>
    <col min="15873" max="15873" width="14.28515625" style="1" customWidth="1"/>
    <col min="15874" max="15874" width="14.5703125" style="1" customWidth="1"/>
    <col min="15875" max="15878" width="13.7109375" style="1" customWidth="1"/>
    <col min="15879" max="16126" width="9.140625" style="1"/>
    <col min="16127" max="16127" width="0" style="1" hidden="1" customWidth="1"/>
    <col min="16128" max="16128" width="41.85546875" style="1" customWidth="1"/>
    <col min="16129" max="16129" width="14.28515625" style="1" customWidth="1"/>
    <col min="16130" max="16130" width="14.5703125" style="1" customWidth="1"/>
    <col min="16131" max="16134" width="13.7109375" style="1" customWidth="1"/>
    <col min="16135" max="16384" width="9.140625" style="1"/>
  </cols>
  <sheetData>
    <row r="1" spans="1:9" ht="39.75" customHeight="1" x14ac:dyDescent="0.25">
      <c r="A1" s="27" t="s">
        <v>58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"/>
      <c r="D2" s="1" t="s">
        <v>0</v>
      </c>
      <c r="E2" s="1" t="s">
        <v>0</v>
      </c>
      <c r="G2" s="2"/>
      <c r="I2" s="19" t="s">
        <v>37</v>
      </c>
    </row>
    <row r="3" spans="1:9" ht="16.5" customHeight="1" x14ac:dyDescent="0.25">
      <c r="A3" s="24" t="s">
        <v>64</v>
      </c>
      <c r="B3" s="29" t="s">
        <v>43</v>
      </c>
      <c r="C3" s="29" t="s">
        <v>48</v>
      </c>
      <c r="D3" s="30" t="s">
        <v>61</v>
      </c>
      <c r="E3" s="30"/>
      <c r="F3" s="29" t="s">
        <v>49</v>
      </c>
      <c r="G3" s="31" t="s">
        <v>42</v>
      </c>
      <c r="H3" s="31" t="s">
        <v>22</v>
      </c>
      <c r="I3" s="30" t="s">
        <v>28</v>
      </c>
    </row>
    <row r="4" spans="1:9" ht="57" customHeight="1" x14ac:dyDescent="0.25">
      <c r="A4" s="25"/>
      <c r="B4" s="29"/>
      <c r="C4" s="29"/>
      <c r="D4" s="21" t="s">
        <v>62</v>
      </c>
      <c r="E4" s="21" t="s">
        <v>63</v>
      </c>
      <c r="F4" s="29"/>
      <c r="G4" s="31"/>
      <c r="H4" s="31"/>
      <c r="I4" s="30"/>
    </row>
    <row r="5" spans="1:9" x14ac:dyDescent="0.25">
      <c r="A5" s="26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3">
        <v>6</v>
      </c>
      <c r="H5" s="23">
        <v>7</v>
      </c>
      <c r="I5" s="22">
        <v>8</v>
      </c>
    </row>
    <row r="6" spans="1:9" ht="33" customHeight="1" x14ac:dyDescent="0.25">
      <c r="A6" s="23">
        <v>1</v>
      </c>
      <c r="B6" s="4" t="s">
        <v>47</v>
      </c>
      <c r="C6" s="7">
        <f>SUM(C7,C20)</f>
        <v>3760561.2</v>
      </c>
      <c r="D6" s="6">
        <f>SUM(D7,D20)</f>
        <v>3463816.6</v>
      </c>
      <c r="E6" s="7">
        <f>SUM(E7,E20)</f>
        <v>3475840.5</v>
      </c>
      <c r="F6" s="7">
        <f>SUM(F7,F20)</f>
        <v>3871733</v>
      </c>
      <c r="G6" s="8">
        <f>F6/D6*100</f>
        <v>111.77650109997164</v>
      </c>
      <c r="H6" s="5">
        <f>F6/E6*100</f>
        <v>111.389835062915</v>
      </c>
      <c r="I6" s="3"/>
    </row>
    <row r="7" spans="1:9" ht="20.100000000000001" customHeight="1" x14ac:dyDescent="0.25">
      <c r="A7" s="23">
        <v>2</v>
      </c>
      <c r="B7" s="4" t="s">
        <v>1</v>
      </c>
      <c r="C7" s="7">
        <f>SUM(C8,C9,C10,C15,C18,C19)</f>
        <v>2995030.8000000003</v>
      </c>
      <c r="D7" s="6">
        <f>SUM(D8,D9,D10,D15,D18,D19)</f>
        <v>2866774.6</v>
      </c>
      <c r="E7" s="7">
        <f>SUM(E8,E9,E10,E15,E18,E19)</f>
        <v>2866774.6</v>
      </c>
      <c r="F7" s="7">
        <f>SUM(F8,F9,F10,F15,F18,F19)</f>
        <v>3267458.1</v>
      </c>
      <c r="G7" s="8">
        <f t="shared" ref="G7:G44" si="0">F7/D7*100</f>
        <v>113.97680515238275</v>
      </c>
      <c r="H7" s="5">
        <f t="shared" ref="H7:H44" si="1">F7/E7*100</f>
        <v>113.97680515238275</v>
      </c>
      <c r="I7" s="3"/>
    </row>
    <row r="8" spans="1:9" ht="111.75" customHeight="1" x14ac:dyDescent="0.25">
      <c r="A8" s="23">
        <v>3</v>
      </c>
      <c r="B8" s="4" t="s">
        <v>2</v>
      </c>
      <c r="C8" s="5">
        <v>1651792.1</v>
      </c>
      <c r="D8" s="6">
        <v>1552151.2</v>
      </c>
      <c r="E8" s="7">
        <v>1552151.2</v>
      </c>
      <c r="F8" s="5">
        <v>1832571.9</v>
      </c>
      <c r="G8" s="8">
        <f t="shared" si="0"/>
        <v>118.06658397712799</v>
      </c>
      <c r="H8" s="9">
        <f t="shared" si="1"/>
        <v>118.06658397712799</v>
      </c>
      <c r="I8" s="3" t="s">
        <v>59</v>
      </c>
    </row>
    <row r="9" spans="1:9" ht="20.100000000000001" customHeight="1" x14ac:dyDescent="0.25">
      <c r="A9" s="23">
        <v>4</v>
      </c>
      <c r="B9" s="4" t="s">
        <v>3</v>
      </c>
      <c r="C9" s="5">
        <v>5508.1</v>
      </c>
      <c r="D9" s="6">
        <v>5895</v>
      </c>
      <c r="E9" s="7">
        <v>5895</v>
      </c>
      <c r="F9" s="5">
        <v>6248.8</v>
      </c>
      <c r="G9" s="8">
        <f t="shared" si="0"/>
        <v>106.00169635284141</v>
      </c>
      <c r="H9" s="5">
        <f t="shared" si="1"/>
        <v>106.00169635284141</v>
      </c>
      <c r="I9" s="3"/>
    </row>
    <row r="10" spans="1:9" ht="34.5" customHeight="1" x14ac:dyDescent="0.25">
      <c r="A10" s="23">
        <v>5</v>
      </c>
      <c r="B10" s="4" t="s">
        <v>4</v>
      </c>
      <c r="C10" s="7">
        <f t="shared" ref="C10" si="2">SUM(C11:C14)</f>
        <v>392285.3</v>
      </c>
      <c r="D10" s="6">
        <f t="shared" ref="D10" si="3">SUM(D11:D14)</f>
        <v>332714.3</v>
      </c>
      <c r="E10" s="7">
        <f t="shared" ref="E10:F10" si="4">SUM(E11:E14)</f>
        <v>332714.3</v>
      </c>
      <c r="F10" s="7">
        <f t="shared" si="4"/>
        <v>431618.99999999994</v>
      </c>
      <c r="G10" s="8">
        <f>F10/D10*100</f>
        <v>129.72661529726855</v>
      </c>
      <c r="H10" s="5">
        <f t="shared" si="1"/>
        <v>129.72661529726855</v>
      </c>
      <c r="I10" s="3"/>
    </row>
    <row r="11" spans="1:9" ht="53.25" customHeight="1" x14ac:dyDescent="0.25">
      <c r="A11" s="23">
        <v>6</v>
      </c>
      <c r="B11" s="4" t="s">
        <v>26</v>
      </c>
      <c r="C11" s="5">
        <v>121142.8</v>
      </c>
      <c r="D11" s="6">
        <v>117189.6</v>
      </c>
      <c r="E11" s="7">
        <v>117189.6</v>
      </c>
      <c r="F11" s="5">
        <v>152698.9</v>
      </c>
      <c r="G11" s="8">
        <f t="shared" si="0"/>
        <v>130.30072634431724</v>
      </c>
      <c r="H11" s="9">
        <f t="shared" si="1"/>
        <v>130.30072634431724</v>
      </c>
      <c r="I11" s="20" t="s">
        <v>50</v>
      </c>
    </row>
    <row r="12" spans="1:9" ht="84" customHeight="1" x14ac:dyDescent="0.25">
      <c r="A12" s="23">
        <v>7</v>
      </c>
      <c r="B12" s="4" t="s">
        <v>25</v>
      </c>
      <c r="C12" s="5">
        <v>247483.2</v>
      </c>
      <c r="D12" s="6">
        <v>198976.6</v>
      </c>
      <c r="E12" s="7">
        <v>198976.6</v>
      </c>
      <c r="F12" s="5">
        <v>253383.2</v>
      </c>
      <c r="G12" s="8">
        <f t="shared" si="0"/>
        <v>127.34321523234391</v>
      </c>
      <c r="H12" s="9">
        <f t="shared" si="1"/>
        <v>127.34321523234391</v>
      </c>
      <c r="I12" s="3" t="s">
        <v>40</v>
      </c>
    </row>
    <row r="13" spans="1:9" ht="20.100000000000001" customHeight="1" x14ac:dyDescent="0.25">
      <c r="A13" s="23">
        <v>8</v>
      </c>
      <c r="B13" s="4" t="s">
        <v>35</v>
      </c>
      <c r="C13" s="5">
        <v>42.8</v>
      </c>
      <c r="D13" s="10">
        <v>0</v>
      </c>
      <c r="E13" s="11">
        <v>0</v>
      </c>
      <c r="F13" s="5">
        <v>19.8</v>
      </c>
      <c r="G13" s="8"/>
      <c r="H13" s="9"/>
      <c r="I13" s="3"/>
    </row>
    <row r="14" spans="1:9" ht="120.75" customHeight="1" x14ac:dyDescent="0.25">
      <c r="A14" s="23">
        <v>9</v>
      </c>
      <c r="B14" s="3" t="s">
        <v>27</v>
      </c>
      <c r="C14" s="5">
        <v>23616.5</v>
      </c>
      <c r="D14" s="6">
        <v>16548.099999999999</v>
      </c>
      <c r="E14" s="7">
        <v>16548.099999999999</v>
      </c>
      <c r="F14" s="5">
        <v>25517.1</v>
      </c>
      <c r="G14" s="8">
        <f t="shared" si="0"/>
        <v>154.19957578211395</v>
      </c>
      <c r="H14" s="9">
        <f t="shared" si="1"/>
        <v>154.19957578211395</v>
      </c>
      <c r="I14" s="3" t="s">
        <v>51</v>
      </c>
    </row>
    <row r="15" spans="1:9" ht="20.100000000000001" customHeight="1" x14ac:dyDescent="0.25">
      <c r="A15" s="23">
        <v>10</v>
      </c>
      <c r="B15" s="4" t="s">
        <v>5</v>
      </c>
      <c r="C15" s="7">
        <f t="shared" ref="C15" si="5">SUM(C16:C17)</f>
        <v>883705.7</v>
      </c>
      <c r="D15" s="6">
        <f t="shared" ref="D15" si="6">SUM(D16:D17)</f>
        <v>910836.1</v>
      </c>
      <c r="E15" s="7">
        <f t="shared" ref="E15:F15" si="7">SUM(E16:E17)</f>
        <v>910836.1</v>
      </c>
      <c r="F15" s="7">
        <f t="shared" si="7"/>
        <v>939801.8</v>
      </c>
      <c r="G15" s="8">
        <f t="shared" si="0"/>
        <v>103.18012208782679</v>
      </c>
      <c r="H15" s="5">
        <f t="shared" si="1"/>
        <v>103.18012208782679</v>
      </c>
      <c r="I15" s="3"/>
    </row>
    <row r="16" spans="1:9" ht="99" customHeight="1" x14ac:dyDescent="0.25">
      <c r="A16" s="23">
        <v>11</v>
      </c>
      <c r="B16" s="4" t="s">
        <v>6</v>
      </c>
      <c r="C16" s="5">
        <v>250825.1</v>
      </c>
      <c r="D16" s="6">
        <v>261791</v>
      </c>
      <c r="E16" s="7">
        <v>261791</v>
      </c>
      <c r="F16" s="5">
        <v>300186.2</v>
      </c>
      <c r="G16" s="8">
        <f t="shared" si="0"/>
        <v>114.66635598626385</v>
      </c>
      <c r="H16" s="5">
        <f t="shared" si="1"/>
        <v>114.66635598626385</v>
      </c>
      <c r="I16" s="3" t="s">
        <v>44</v>
      </c>
    </row>
    <row r="17" spans="1:9" ht="20.100000000000001" customHeight="1" x14ac:dyDescent="0.25">
      <c r="A17" s="23">
        <v>12</v>
      </c>
      <c r="B17" s="4" t="s">
        <v>7</v>
      </c>
      <c r="C17" s="5">
        <v>632880.6</v>
      </c>
      <c r="D17" s="6">
        <v>649045.1</v>
      </c>
      <c r="E17" s="7">
        <v>649045.1</v>
      </c>
      <c r="F17" s="5">
        <v>639615.6</v>
      </c>
      <c r="G17" s="8">
        <f t="shared" si="0"/>
        <v>98.547173378244437</v>
      </c>
      <c r="H17" s="5">
        <f t="shared" si="1"/>
        <v>98.547173378244437</v>
      </c>
      <c r="I17" s="3"/>
    </row>
    <row r="18" spans="1:9" ht="52.5" customHeight="1" x14ac:dyDescent="0.25">
      <c r="A18" s="23">
        <v>13</v>
      </c>
      <c r="B18" s="4" t="s">
        <v>8</v>
      </c>
      <c r="C18" s="5">
        <v>61738</v>
      </c>
      <c r="D18" s="6">
        <v>65178</v>
      </c>
      <c r="E18" s="7">
        <v>65178</v>
      </c>
      <c r="F18" s="5">
        <v>57214.6</v>
      </c>
      <c r="G18" s="8">
        <f t="shared" si="0"/>
        <v>87.782073705851673</v>
      </c>
      <c r="H18" s="5">
        <f t="shared" si="1"/>
        <v>87.782073705851673</v>
      </c>
      <c r="I18" s="3" t="s">
        <v>52</v>
      </c>
    </row>
    <row r="19" spans="1:9" ht="48.75" customHeight="1" x14ac:dyDescent="0.25">
      <c r="A19" s="23">
        <v>14</v>
      </c>
      <c r="B19" s="4" t="s">
        <v>39</v>
      </c>
      <c r="C19" s="5">
        <v>1.6</v>
      </c>
      <c r="D19" s="10">
        <v>0</v>
      </c>
      <c r="E19" s="11">
        <v>0</v>
      </c>
      <c r="F19" s="5">
        <v>2</v>
      </c>
      <c r="G19" s="8"/>
      <c r="H19" s="5"/>
      <c r="I19" s="3"/>
    </row>
    <row r="20" spans="1:9" ht="20.100000000000001" customHeight="1" x14ac:dyDescent="0.25">
      <c r="A20" s="23">
        <v>15</v>
      </c>
      <c r="B20" s="4" t="s">
        <v>9</v>
      </c>
      <c r="C20" s="7">
        <f t="shared" ref="C20" si="8">SUM(C21,C27,C28,C29,C32,C33)</f>
        <v>765530.39999999991</v>
      </c>
      <c r="D20" s="6">
        <f t="shared" ref="D20" si="9">SUM(D21,D27,D28,D29,D32,D33)</f>
        <v>597042</v>
      </c>
      <c r="E20" s="7">
        <f t="shared" ref="E20:F20" si="10">SUM(E21,E27,E28,E29,E32,E33)</f>
        <v>609065.9</v>
      </c>
      <c r="F20" s="7">
        <f t="shared" si="10"/>
        <v>604274.9</v>
      </c>
      <c r="G20" s="8">
        <f t="shared" si="0"/>
        <v>101.21145581047899</v>
      </c>
      <c r="H20" s="5">
        <f t="shared" si="1"/>
        <v>99.213385612295809</v>
      </c>
      <c r="I20" s="3"/>
    </row>
    <row r="21" spans="1:9" ht="33.75" customHeight="1" x14ac:dyDescent="0.25">
      <c r="A21" s="23">
        <v>16</v>
      </c>
      <c r="B21" s="4" t="s">
        <v>45</v>
      </c>
      <c r="C21" s="7">
        <f t="shared" ref="C21" si="11">SUM(C22:C26)</f>
        <v>361505.5</v>
      </c>
      <c r="D21" s="6">
        <f t="shared" ref="D21" si="12">SUM(D22:D26)</f>
        <v>400933.4</v>
      </c>
      <c r="E21" s="7">
        <v>414911.5</v>
      </c>
      <c r="F21" s="7">
        <v>338915.8</v>
      </c>
      <c r="G21" s="8">
        <f t="shared" si="0"/>
        <v>84.531695289043</v>
      </c>
      <c r="H21" s="5">
        <f t="shared" si="1"/>
        <v>81.683877164166333</v>
      </c>
      <c r="I21" s="3"/>
    </row>
    <row r="22" spans="1:9" ht="20.100000000000001" customHeight="1" x14ac:dyDescent="0.25">
      <c r="A22" s="23">
        <v>17</v>
      </c>
      <c r="B22" s="4" t="s">
        <v>36</v>
      </c>
      <c r="C22" s="5">
        <v>15.1</v>
      </c>
      <c r="D22" s="6">
        <v>0</v>
      </c>
      <c r="E22" s="7">
        <v>0</v>
      </c>
      <c r="F22" s="5">
        <v>3.3</v>
      </c>
      <c r="G22" s="8"/>
      <c r="H22" s="5"/>
      <c r="I22" s="3"/>
    </row>
    <row r="23" spans="1:9" ht="80.25" customHeight="1" x14ac:dyDescent="0.25">
      <c r="A23" s="23">
        <v>18</v>
      </c>
      <c r="B23" s="4" t="s">
        <v>10</v>
      </c>
      <c r="C23" s="5">
        <v>242153.9</v>
      </c>
      <c r="D23" s="6">
        <v>327003.7</v>
      </c>
      <c r="E23" s="7">
        <v>327003.7</v>
      </c>
      <c r="F23" s="5">
        <v>245088.6</v>
      </c>
      <c r="G23" s="8">
        <f t="shared" si="0"/>
        <v>74.949794146060128</v>
      </c>
      <c r="H23" s="5">
        <f t="shared" si="1"/>
        <v>74.949794146060128</v>
      </c>
      <c r="I23" s="3" t="s">
        <v>53</v>
      </c>
    </row>
    <row r="24" spans="1:9" ht="19.5" customHeight="1" x14ac:dyDescent="0.25">
      <c r="A24" s="23">
        <v>19</v>
      </c>
      <c r="B24" s="4" t="s">
        <v>11</v>
      </c>
      <c r="C24" s="5">
        <v>18618.7</v>
      </c>
      <c r="D24" s="6">
        <v>14570.3</v>
      </c>
      <c r="E24" s="7">
        <v>14723.6</v>
      </c>
      <c r="F24" s="5">
        <v>13629.3</v>
      </c>
      <c r="G24" s="8">
        <f>F24/D24*100</f>
        <v>93.541656657721532</v>
      </c>
      <c r="H24" s="5">
        <f t="shared" si="1"/>
        <v>92.567714417669592</v>
      </c>
      <c r="I24" s="3"/>
    </row>
    <row r="25" spans="1:9" ht="19.5" customHeight="1" x14ac:dyDescent="0.25">
      <c r="A25" s="23">
        <v>20</v>
      </c>
      <c r="B25" s="12" t="s">
        <v>12</v>
      </c>
      <c r="C25" s="5">
        <v>53956</v>
      </c>
      <c r="D25" s="6">
        <v>11790</v>
      </c>
      <c r="E25" s="7">
        <v>25614.799999999999</v>
      </c>
      <c r="F25" s="5">
        <v>25983.7</v>
      </c>
      <c r="G25" s="8">
        <f>F25/D25*100</f>
        <v>220.38761662425784</v>
      </c>
      <c r="H25" s="5">
        <f t="shared" si="1"/>
        <v>101.44018301919205</v>
      </c>
      <c r="I25" s="3"/>
    </row>
    <row r="26" spans="1:9" ht="20.100000000000001" customHeight="1" x14ac:dyDescent="0.25">
      <c r="A26" s="23">
        <v>21</v>
      </c>
      <c r="B26" s="4" t="s">
        <v>13</v>
      </c>
      <c r="C26" s="5">
        <v>46761.8</v>
      </c>
      <c r="D26" s="6">
        <v>47569.4</v>
      </c>
      <c r="E26" s="7">
        <v>47569.4</v>
      </c>
      <c r="F26" s="5">
        <f>2.9+54145</f>
        <v>54147.9</v>
      </c>
      <c r="G26" s="8">
        <f t="shared" si="0"/>
        <v>113.82926839522887</v>
      </c>
      <c r="H26" s="5">
        <f t="shared" si="1"/>
        <v>113.82926839522887</v>
      </c>
      <c r="I26" s="3"/>
    </row>
    <row r="27" spans="1:9" ht="50.25" customHeight="1" x14ac:dyDescent="0.25">
      <c r="A27" s="23">
        <v>22</v>
      </c>
      <c r="B27" s="4" t="s">
        <v>24</v>
      </c>
      <c r="C27" s="5">
        <v>37016.199999999997</v>
      </c>
      <c r="D27" s="6">
        <v>28463.8</v>
      </c>
      <c r="E27" s="7">
        <v>28463.8</v>
      </c>
      <c r="F27" s="5">
        <v>28364.799999999999</v>
      </c>
      <c r="G27" s="8">
        <f t="shared" si="0"/>
        <v>99.652189798972728</v>
      </c>
      <c r="H27" s="5">
        <f t="shared" si="1"/>
        <v>99.652189798972728</v>
      </c>
      <c r="I27" s="20"/>
    </row>
    <row r="28" spans="1:9" ht="48" customHeight="1" x14ac:dyDescent="0.25">
      <c r="A28" s="23">
        <v>23</v>
      </c>
      <c r="B28" s="4" t="s">
        <v>23</v>
      </c>
      <c r="C28" s="5">
        <v>68314.8</v>
      </c>
      <c r="D28" s="6">
        <v>80310.899999999994</v>
      </c>
      <c r="E28" s="7">
        <v>78356.7</v>
      </c>
      <c r="F28" s="5">
        <v>79129.600000000006</v>
      </c>
      <c r="G28" s="8">
        <f t="shared" si="0"/>
        <v>98.529091318862086</v>
      </c>
      <c r="H28" s="5">
        <f t="shared" si="1"/>
        <v>100.98638661403557</v>
      </c>
      <c r="I28" s="3"/>
    </row>
    <row r="29" spans="1:9" ht="21" customHeight="1" x14ac:dyDescent="0.25">
      <c r="A29" s="23">
        <v>24</v>
      </c>
      <c r="B29" s="4" t="s">
        <v>14</v>
      </c>
      <c r="C29" s="7">
        <f t="shared" ref="C29" si="13">SUM(C30:C31)</f>
        <v>168102.2</v>
      </c>
      <c r="D29" s="6">
        <f t="shared" ref="D29" si="14">SUM(D30:D31)</f>
        <v>71479.600000000006</v>
      </c>
      <c r="E29" s="7">
        <f t="shared" ref="E29:F29" si="15">SUM(E30:E31)</f>
        <v>71479.600000000006</v>
      </c>
      <c r="F29" s="7">
        <f t="shared" si="15"/>
        <v>72554.3</v>
      </c>
      <c r="G29" s="8">
        <f t="shared" si="0"/>
        <v>101.50350589538833</v>
      </c>
      <c r="H29" s="5">
        <f t="shared" si="1"/>
        <v>101.50350589538833</v>
      </c>
      <c r="I29" s="3"/>
    </row>
    <row r="30" spans="1:9" ht="37.5" customHeight="1" x14ac:dyDescent="0.25">
      <c r="A30" s="23">
        <v>25</v>
      </c>
      <c r="B30" s="4" t="s">
        <v>15</v>
      </c>
      <c r="C30" s="5">
        <v>71676.7</v>
      </c>
      <c r="D30" s="6">
        <v>10969.6</v>
      </c>
      <c r="E30" s="7">
        <v>10969.6</v>
      </c>
      <c r="F30" s="5">
        <v>41616</v>
      </c>
      <c r="G30" s="8">
        <f t="shared" si="0"/>
        <v>379.3757292882147</v>
      </c>
      <c r="H30" s="5">
        <f t="shared" si="1"/>
        <v>379.3757292882147</v>
      </c>
      <c r="I30" s="3" t="s">
        <v>54</v>
      </c>
    </row>
    <row r="31" spans="1:9" ht="34.5" customHeight="1" x14ac:dyDescent="0.25">
      <c r="A31" s="23">
        <v>26</v>
      </c>
      <c r="B31" s="4" t="s">
        <v>16</v>
      </c>
      <c r="C31" s="5">
        <v>96425.5</v>
      </c>
      <c r="D31" s="6">
        <v>60510</v>
      </c>
      <c r="E31" s="7">
        <v>60510</v>
      </c>
      <c r="F31" s="5">
        <f>30233.3+705</f>
        <v>30938.3</v>
      </c>
      <c r="G31" s="8">
        <f t="shared" si="0"/>
        <v>51.129234837216984</v>
      </c>
      <c r="H31" s="5">
        <f t="shared" si="1"/>
        <v>51.129234837216984</v>
      </c>
      <c r="I31" s="3" t="s">
        <v>57</v>
      </c>
    </row>
    <row r="32" spans="1:9" ht="68.25" customHeight="1" x14ac:dyDescent="0.25">
      <c r="A32" s="23">
        <v>27</v>
      </c>
      <c r="B32" s="4" t="s">
        <v>17</v>
      </c>
      <c r="C32" s="5">
        <v>74778</v>
      </c>
      <c r="D32" s="6">
        <v>15854.3</v>
      </c>
      <c r="E32" s="7">
        <v>15854.3</v>
      </c>
      <c r="F32" s="5">
        <v>85396.5</v>
      </c>
      <c r="G32" s="8">
        <f t="shared" si="0"/>
        <v>538.63305223188661</v>
      </c>
      <c r="H32" s="5">
        <f t="shared" si="1"/>
        <v>538.63305223188661</v>
      </c>
      <c r="I32" s="3" t="s">
        <v>41</v>
      </c>
    </row>
    <row r="33" spans="1:9" ht="20.100000000000001" customHeight="1" x14ac:dyDescent="0.25">
      <c r="A33" s="23">
        <v>28</v>
      </c>
      <c r="B33" s="4" t="s">
        <v>18</v>
      </c>
      <c r="C33" s="7">
        <f t="shared" ref="C33" si="16">SUM(C34:C35)</f>
        <v>55813.700000000004</v>
      </c>
      <c r="D33" s="6">
        <f t="shared" ref="D33" si="17">SUM(D34:D35)</f>
        <v>0</v>
      </c>
      <c r="E33" s="7">
        <f t="shared" ref="E33:F33" si="18">SUM(E34:E35)</f>
        <v>0</v>
      </c>
      <c r="F33" s="7">
        <f t="shared" si="18"/>
        <v>-86.1</v>
      </c>
      <c r="G33" s="8"/>
      <c r="H33" s="5"/>
      <c r="I33" s="28" t="s">
        <v>60</v>
      </c>
    </row>
    <row r="34" spans="1:9" ht="20.100000000000001" customHeight="1" x14ac:dyDescent="0.25">
      <c r="A34" s="23">
        <v>29</v>
      </c>
      <c r="B34" s="4" t="s">
        <v>19</v>
      </c>
      <c r="C34" s="5">
        <v>184.4</v>
      </c>
      <c r="D34" s="6">
        <v>0</v>
      </c>
      <c r="E34" s="7">
        <v>0</v>
      </c>
      <c r="F34" s="5">
        <v>-191.6</v>
      </c>
      <c r="G34" s="8"/>
      <c r="H34" s="5"/>
      <c r="I34" s="28"/>
    </row>
    <row r="35" spans="1:9" ht="28.5" customHeight="1" x14ac:dyDescent="0.25">
      <c r="A35" s="23">
        <v>30</v>
      </c>
      <c r="B35" s="4" t="s">
        <v>20</v>
      </c>
      <c r="C35" s="5">
        <v>55629.3</v>
      </c>
      <c r="D35" s="6">
        <v>0</v>
      </c>
      <c r="E35" s="7">
        <v>0</v>
      </c>
      <c r="F35" s="5">
        <v>105.5</v>
      </c>
      <c r="G35" s="8"/>
      <c r="H35" s="5"/>
      <c r="I35" s="28"/>
    </row>
    <row r="36" spans="1:9" ht="21.75" customHeight="1" x14ac:dyDescent="0.25">
      <c r="A36" s="23">
        <v>31</v>
      </c>
      <c r="B36" s="4" t="s">
        <v>21</v>
      </c>
      <c r="C36" s="7">
        <f>SUM(C37:C43)</f>
        <v>4697264.7</v>
      </c>
      <c r="D36" s="6">
        <f>SUM(D37:D43)</f>
        <v>4934383.3999999994</v>
      </c>
      <c r="E36" s="7">
        <f>SUM(E37:E43)</f>
        <v>6078092.5000000009</v>
      </c>
      <c r="F36" s="7">
        <f>SUM(F37:F43)</f>
        <v>5795113.6000000006</v>
      </c>
      <c r="G36" s="8">
        <f>F36/D36*100</f>
        <v>117.44352090678647</v>
      </c>
      <c r="H36" s="5">
        <f>F36/E36*100</f>
        <v>95.344281121091839</v>
      </c>
      <c r="I36" s="3"/>
    </row>
    <row r="37" spans="1:9" ht="20.100000000000001" customHeight="1" x14ac:dyDescent="0.25">
      <c r="A37" s="23">
        <v>32</v>
      </c>
      <c r="B37" s="4" t="s">
        <v>29</v>
      </c>
      <c r="C37" s="5">
        <v>173550.4</v>
      </c>
      <c r="D37" s="6">
        <v>0</v>
      </c>
      <c r="E37" s="7">
        <v>97841.600000000006</v>
      </c>
      <c r="F37" s="5">
        <v>97841.600000000006</v>
      </c>
      <c r="G37" s="8"/>
      <c r="H37" s="5">
        <f t="shared" si="1"/>
        <v>100</v>
      </c>
      <c r="I37" s="3"/>
    </row>
    <row r="38" spans="1:9" ht="19.5" customHeight="1" x14ac:dyDescent="0.25">
      <c r="A38" s="23">
        <v>33</v>
      </c>
      <c r="B38" s="4" t="s">
        <v>30</v>
      </c>
      <c r="C38" s="5">
        <v>1689534.6</v>
      </c>
      <c r="D38" s="6">
        <v>1726559.7</v>
      </c>
      <c r="E38" s="7">
        <v>2420809.1</v>
      </c>
      <c r="F38" s="5">
        <v>2302260.1</v>
      </c>
      <c r="G38" s="8">
        <f t="shared" si="0"/>
        <v>133.34378764892983</v>
      </c>
      <c r="H38" s="5">
        <f t="shared" si="1"/>
        <v>95.102918276372975</v>
      </c>
      <c r="I38" s="13"/>
    </row>
    <row r="39" spans="1:9" ht="21.75" customHeight="1" x14ac:dyDescent="0.25">
      <c r="A39" s="23">
        <v>34</v>
      </c>
      <c r="B39" s="4" t="s">
        <v>31</v>
      </c>
      <c r="C39" s="5">
        <v>2810139.9</v>
      </c>
      <c r="D39" s="6">
        <v>3070370.1</v>
      </c>
      <c r="E39" s="7">
        <v>3363974.7</v>
      </c>
      <c r="F39" s="5">
        <v>3363067</v>
      </c>
      <c r="G39" s="8">
        <f t="shared" si="0"/>
        <v>109.53295174415618</v>
      </c>
      <c r="H39" s="5">
        <f t="shared" si="1"/>
        <v>99.973017038445619</v>
      </c>
      <c r="I39" s="13"/>
    </row>
    <row r="40" spans="1:9" ht="31.5" customHeight="1" x14ac:dyDescent="0.25">
      <c r="A40" s="23">
        <v>35</v>
      </c>
      <c r="B40" s="4" t="s">
        <v>32</v>
      </c>
      <c r="C40" s="5">
        <v>7907.9</v>
      </c>
      <c r="D40" s="6">
        <v>1453.6</v>
      </c>
      <c r="E40" s="7">
        <v>70974.7</v>
      </c>
      <c r="F40" s="5">
        <v>24154.3</v>
      </c>
      <c r="G40" s="8"/>
      <c r="H40" s="5">
        <f t="shared" si="1"/>
        <v>34.032267836285321</v>
      </c>
      <c r="I40" s="3" t="s">
        <v>55</v>
      </c>
    </row>
    <row r="41" spans="1:9" ht="31.5" customHeight="1" x14ac:dyDescent="0.25">
      <c r="A41" s="23">
        <v>36</v>
      </c>
      <c r="B41" s="4" t="s">
        <v>38</v>
      </c>
      <c r="C41" s="5">
        <v>1000</v>
      </c>
      <c r="D41" s="6">
        <v>1000</v>
      </c>
      <c r="E41" s="7">
        <v>1000</v>
      </c>
      <c r="F41" s="5">
        <v>969.5</v>
      </c>
      <c r="G41" s="8"/>
      <c r="H41" s="5">
        <f t="shared" si="1"/>
        <v>96.95</v>
      </c>
      <c r="I41" s="3"/>
    </row>
    <row r="42" spans="1:9" ht="99" customHeight="1" x14ac:dyDescent="0.25">
      <c r="A42" s="23">
        <v>37</v>
      </c>
      <c r="B42" s="14" t="s">
        <v>33</v>
      </c>
      <c r="C42" s="5">
        <v>15906.1</v>
      </c>
      <c r="D42" s="6">
        <v>135000</v>
      </c>
      <c r="E42" s="7">
        <v>123492.4</v>
      </c>
      <c r="F42" s="5">
        <v>6869.2</v>
      </c>
      <c r="G42" s="8">
        <f t="shared" si="0"/>
        <v>5.0882962962962965</v>
      </c>
      <c r="H42" s="5">
        <f t="shared" si="1"/>
        <v>5.5624475676235949</v>
      </c>
      <c r="I42" s="3" t="s">
        <v>56</v>
      </c>
    </row>
    <row r="43" spans="1:9" ht="33.75" customHeight="1" x14ac:dyDescent="0.25">
      <c r="A43" s="23">
        <v>38</v>
      </c>
      <c r="B43" s="4" t="s">
        <v>34</v>
      </c>
      <c r="C43" s="5">
        <v>-774.2</v>
      </c>
      <c r="D43" s="15">
        <v>0</v>
      </c>
      <c r="E43" s="16">
        <v>0</v>
      </c>
      <c r="F43" s="5">
        <v>-48.1</v>
      </c>
      <c r="G43" s="8"/>
      <c r="H43" s="5"/>
      <c r="I43" s="3"/>
    </row>
    <row r="44" spans="1:9" ht="20.100000000000001" customHeight="1" x14ac:dyDescent="0.25">
      <c r="A44" s="23">
        <v>39</v>
      </c>
      <c r="B44" s="4" t="s">
        <v>46</v>
      </c>
      <c r="C44" s="7">
        <f t="shared" ref="C44" si="19">SUM(C6,C36)</f>
        <v>8457825.9000000004</v>
      </c>
      <c r="D44" s="6">
        <f t="shared" ref="D44:F44" si="20">SUM(D6,D36)</f>
        <v>8398200</v>
      </c>
      <c r="E44" s="7">
        <f t="shared" si="20"/>
        <v>9553933</v>
      </c>
      <c r="F44" s="7">
        <f t="shared" si="20"/>
        <v>9666846.6000000015</v>
      </c>
      <c r="G44" s="8">
        <f t="shared" si="0"/>
        <v>115.10617275130386</v>
      </c>
      <c r="H44" s="5">
        <f t="shared" si="1"/>
        <v>101.18185463515394</v>
      </c>
      <c r="I44" s="3"/>
    </row>
    <row r="45" spans="1:9" x14ac:dyDescent="0.25">
      <c r="D45" s="17"/>
    </row>
    <row r="46" spans="1:9" x14ac:dyDescent="0.25">
      <c r="D46" s="18"/>
    </row>
  </sheetData>
  <mergeCells count="10">
    <mergeCell ref="A3:A5"/>
    <mergeCell ref="A1:I1"/>
    <mergeCell ref="I33:I35"/>
    <mergeCell ref="B3:B4"/>
    <mergeCell ref="C3:C4"/>
    <mergeCell ref="D3:E3"/>
    <mergeCell ref="F3:F4"/>
    <mergeCell ref="G3:G4"/>
    <mergeCell ref="H3:H4"/>
    <mergeCell ref="I3:I4"/>
  </mergeCells>
  <pageMargins left="1.3779527559055118" right="0.39370078740157483" top="0.78740157480314965" bottom="0.78740157480314965" header="0.39370078740157483" footer="0.15748031496062992"/>
  <pageSetup paperSize="9" scale="41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2020-04-21T12:39:28Z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1647468485</vt:i4>
  </property>
  <property fmtid="{D5CDD505-2E9C-101B-9397-08002B2CF9AE}" pid="3" name="_NewReviewCycle">
    <vt:lpwstr/>
  </property>
  <property fmtid="{D5CDD505-2E9C-101B-9397-08002B2CF9AE}" pid="4" name="_PreviousAdHocReviewCycleID">
    <vt:i4>-1094661390</vt:i4>
  </property>
</Properties>
</file>