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1075" windowHeight="9780"/>
  </bookViews>
  <sheets>
    <sheet name="ДЗ_БюдСр" sheetId="4" r:id="rId1"/>
    <sheet name="ДЗ_ВнеБюдСр" sheetId="3" r:id="rId2"/>
    <sheet name="КЗ_БюдСр" sheetId="1" r:id="rId3"/>
    <sheet name="КЗ_ВнеБюдСр" sheetId="2" r:id="rId4"/>
  </sheets>
  <calcPr calcId="125725"/>
</workbook>
</file>

<file path=xl/calcChain.xml><?xml version="1.0" encoding="utf-8"?>
<calcChain xmlns="http://schemas.openxmlformats.org/spreadsheetml/2006/main">
  <c r="Z30" i="4"/>
  <c r="D24" i="3"/>
  <c r="D12" i="2"/>
  <c r="X27" i="4"/>
  <c r="R27" i="2" l="1"/>
  <c r="E27"/>
  <c r="X27" i="1"/>
  <c r="T27"/>
  <c r="X12"/>
  <c r="F27"/>
  <c r="G27"/>
  <c r="H27"/>
  <c r="I27"/>
  <c r="J27"/>
  <c r="K27"/>
  <c r="L27"/>
  <c r="M27"/>
  <c r="N27"/>
  <c r="B27"/>
  <c r="N12"/>
  <c r="B12"/>
  <c r="F12"/>
  <c r="R27" i="3"/>
  <c r="U12"/>
  <c r="V12" i="4"/>
  <c r="S12"/>
  <c r="V27"/>
  <c r="R27"/>
  <c r="S27"/>
  <c r="T27"/>
  <c r="N27"/>
  <c r="N12"/>
  <c r="B27"/>
  <c r="Z20" i="3"/>
  <c r="AA20"/>
  <c r="Z20" i="1"/>
  <c r="AA20"/>
  <c r="Z20" i="2"/>
  <c r="AA20"/>
  <c r="Z20" i="4"/>
  <c r="AA20"/>
  <c r="Z26" i="3"/>
  <c r="AA26"/>
  <c r="Z26" i="1"/>
  <c r="AA26"/>
  <c r="Z26" i="2"/>
  <c r="AA26"/>
  <c r="Z26" i="4"/>
  <c r="AA26"/>
  <c r="AA29" i="3"/>
  <c r="D27" i="4"/>
  <c r="E27"/>
  <c r="F27"/>
  <c r="G27"/>
  <c r="H27"/>
  <c r="I27"/>
  <c r="J27"/>
  <c r="K27"/>
  <c r="L27"/>
  <c r="M27"/>
  <c r="O27"/>
  <c r="P27"/>
  <c r="Q27"/>
  <c r="U27"/>
  <c r="O27" i="1"/>
  <c r="P27"/>
  <c r="Q27"/>
  <c r="AA7" i="2"/>
  <c r="AA8"/>
  <c r="AA9"/>
  <c r="AA10"/>
  <c r="AA11"/>
  <c r="AA13"/>
  <c r="AA14"/>
  <c r="AA15"/>
  <c r="AA16"/>
  <c r="AA17"/>
  <c r="AA18"/>
  <c r="AA19"/>
  <c r="AA21"/>
  <c r="AA22"/>
  <c r="AA23"/>
  <c r="AA24"/>
  <c r="AA25"/>
  <c r="AA28"/>
  <c r="AA29"/>
  <c r="AA30"/>
  <c r="AA7" i="1"/>
  <c r="AA8"/>
  <c r="AA9"/>
  <c r="AA10"/>
  <c r="AA11"/>
  <c r="AA13"/>
  <c r="AA14"/>
  <c r="AA15"/>
  <c r="AA16"/>
  <c r="AA17"/>
  <c r="AA18"/>
  <c r="AA19"/>
  <c r="AA21"/>
  <c r="AA22"/>
  <c r="AA23"/>
  <c r="AA24"/>
  <c r="AA25"/>
  <c r="AA28"/>
  <c r="AA29"/>
  <c r="AA30"/>
  <c r="Z7"/>
  <c r="AA7" i="3"/>
  <c r="AA8"/>
  <c r="AA9"/>
  <c r="AA10"/>
  <c r="AA11"/>
  <c r="AA13"/>
  <c r="AA14"/>
  <c r="AA15"/>
  <c r="AA16"/>
  <c r="AA17"/>
  <c r="AA18"/>
  <c r="AA19"/>
  <c r="AA21"/>
  <c r="AA22"/>
  <c r="AA23"/>
  <c r="AA24"/>
  <c r="AA25"/>
  <c r="AA28"/>
  <c r="AA30"/>
  <c r="AA7" i="4"/>
  <c r="AA8"/>
  <c r="AA9"/>
  <c r="AA10"/>
  <c r="AA11"/>
  <c r="AA13"/>
  <c r="AA14"/>
  <c r="AA15"/>
  <c r="AA16"/>
  <c r="AA17"/>
  <c r="AA18"/>
  <c r="AA19"/>
  <c r="AA21"/>
  <c r="AA22"/>
  <c r="AA23"/>
  <c r="AA24"/>
  <c r="AA25"/>
  <c r="AA28"/>
  <c r="AA29"/>
  <c r="AA30"/>
  <c r="Z7" i="3"/>
  <c r="B12" l="1"/>
  <c r="Z28"/>
  <c r="Z29"/>
  <c r="Z30"/>
  <c r="Z13"/>
  <c r="Z14"/>
  <c r="Z15"/>
  <c r="Z16"/>
  <c r="Z17"/>
  <c r="Z18"/>
  <c r="Z19"/>
  <c r="Z21"/>
  <c r="Z22"/>
  <c r="Z23"/>
  <c r="Z24"/>
  <c r="Z25"/>
  <c r="Z8"/>
  <c r="Z9"/>
  <c r="Z10"/>
  <c r="Z11"/>
  <c r="Z28" i="4"/>
  <c r="Z29"/>
  <c r="Z13"/>
  <c r="Z14"/>
  <c r="Z15"/>
  <c r="Z16"/>
  <c r="Z17"/>
  <c r="Z18"/>
  <c r="Z19"/>
  <c r="Z21"/>
  <c r="Z22"/>
  <c r="Z23"/>
  <c r="Z24"/>
  <c r="Z25"/>
  <c r="Z7"/>
  <c r="Z8"/>
  <c r="Z9"/>
  <c r="Z10"/>
  <c r="Z11"/>
  <c r="Z28" i="2"/>
  <c r="Z29"/>
  <c r="Z30"/>
  <c r="Z13"/>
  <c r="Z14"/>
  <c r="Z15"/>
  <c r="Z16"/>
  <c r="Z17"/>
  <c r="Z18"/>
  <c r="Z19"/>
  <c r="Z21"/>
  <c r="Z22"/>
  <c r="Z23"/>
  <c r="Z24"/>
  <c r="Z25"/>
  <c r="Z7"/>
  <c r="Z8"/>
  <c r="Z9"/>
  <c r="Z10"/>
  <c r="Z11"/>
  <c r="Z29" i="1"/>
  <c r="Z30"/>
  <c r="Z28"/>
  <c r="Z13"/>
  <c r="Z14"/>
  <c r="Z15"/>
  <c r="Z16"/>
  <c r="Z17"/>
  <c r="Z18"/>
  <c r="Z19"/>
  <c r="Z21"/>
  <c r="Z22"/>
  <c r="Z23"/>
  <c r="Z24"/>
  <c r="Z25"/>
  <c r="Z8" l="1"/>
  <c r="Z9"/>
  <c r="Z10"/>
  <c r="Z11"/>
  <c r="Y27" i="4"/>
  <c r="W27"/>
  <c r="C27"/>
  <c r="Y12"/>
  <c r="X12"/>
  <c r="W12"/>
  <c r="V6"/>
  <c r="U12"/>
  <c r="U6" s="1"/>
  <c r="T12"/>
  <c r="T6" s="1"/>
  <c r="R12"/>
  <c r="Q12"/>
  <c r="Q6" s="1"/>
  <c r="P12"/>
  <c r="P6" s="1"/>
  <c r="O12"/>
  <c r="N6"/>
  <c r="M12"/>
  <c r="M6" s="1"/>
  <c r="L12"/>
  <c r="L6" s="1"/>
  <c r="K12"/>
  <c r="J12"/>
  <c r="J6" s="1"/>
  <c r="I12"/>
  <c r="I6" s="1"/>
  <c r="H12"/>
  <c r="H6" s="1"/>
  <c r="G12"/>
  <c r="F12"/>
  <c r="F6" s="1"/>
  <c r="E12"/>
  <c r="E6" s="1"/>
  <c r="D12"/>
  <c r="C12"/>
  <c r="B12"/>
  <c r="Y27" i="3"/>
  <c r="X27"/>
  <c r="W27"/>
  <c r="V27"/>
  <c r="U27"/>
  <c r="T27"/>
  <c r="S27"/>
  <c r="Q27"/>
  <c r="P27"/>
  <c r="O27"/>
  <c r="N27"/>
  <c r="M27"/>
  <c r="L27"/>
  <c r="K27"/>
  <c r="J27"/>
  <c r="I27"/>
  <c r="H27"/>
  <c r="G27"/>
  <c r="F27"/>
  <c r="E27"/>
  <c r="D27"/>
  <c r="C27"/>
  <c r="B27"/>
  <c r="Y12"/>
  <c r="X12"/>
  <c r="W12"/>
  <c r="V12"/>
  <c r="T12"/>
  <c r="S12"/>
  <c r="R12"/>
  <c r="R6" s="1"/>
  <c r="Q12"/>
  <c r="P12"/>
  <c r="O12"/>
  <c r="N12"/>
  <c r="M12"/>
  <c r="L12"/>
  <c r="K12"/>
  <c r="J12"/>
  <c r="I12"/>
  <c r="I6" s="1"/>
  <c r="H12"/>
  <c r="G12"/>
  <c r="F12"/>
  <c r="E12"/>
  <c r="D12"/>
  <c r="C12"/>
  <c r="Y27" i="2"/>
  <c r="X27"/>
  <c r="W27"/>
  <c r="V27"/>
  <c r="U27"/>
  <c r="T27"/>
  <c r="S27"/>
  <c r="Q27"/>
  <c r="P27"/>
  <c r="O27"/>
  <c r="N27"/>
  <c r="M27"/>
  <c r="L27"/>
  <c r="K27"/>
  <c r="J27"/>
  <c r="I27"/>
  <c r="H27"/>
  <c r="G27"/>
  <c r="F27"/>
  <c r="D27"/>
  <c r="C27"/>
  <c r="B27"/>
  <c r="Y12"/>
  <c r="X12"/>
  <c r="W12"/>
  <c r="V12"/>
  <c r="U12"/>
  <c r="T12"/>
  <c r="S12"/>
  <c r="R12"/>
  <c r="R6" s="1"/>
  <c r="Q12"/>
  <c r="P12"/>
  <c r="O12"/>
  <c r="N12"/>
  <c r="M12"/>
  <c r="L12"/>
  <c r="K12"/>
  <c r="J12"/>
  <c r="I12"/>
  <c r="H12"/>
  <c r="G12"/>
  <c r="F12"/>
  <c r="E12"/>
  <c r="C12"/>
  <c r="B12"/>
  <c r="Y27" i="1"/>
  <c r="W27"/>
  <c r="V27"/>
  <c r="U27"/>
  <c r="S27"/>
  <c r="R27"/>
  <c r="E27"/>
  <c r="D27"/>
  <c r="C27"/>
  <c r="Y12"/>
  <c r="W12"/>
  <c r="V12"/>
  <c r="U12"/>
  <c r="T12"/>
  <c r="S12"/>
  <c r="R12"/>
  <c r="Q12"/>
  <c r="Q6" s="1"/>
  <c r="P12"/>
  <c r="O12"/>
  <c r="O6" s="1"/>
  <c r="N6"/>
  <c r="M12"/>
  <c r="L12"/>
  <c r="L6" s="1"/>
  <c r="K12"/>
  <c r="J12"/>
  <c r="J6" s="1"/>
  <c r="I12"/>
  <c r="I6" s="1"/>
  <c r="H12"/>
  <c r="H6" s="1"/>
  <c r="G12"/>
  <c r="F6"/>
  <c r="E12"/>
  <c r="E6" s="1"/>
  <c r="D12"/>
  <c r="C12"/>
  <c r="Y6"/>
  <c r="V6" i="2" l="1"/>
  <c r="N6"/>
  <c r="M6" i="3"/>
  <c r="G6"/>
  <c r="K6"/>
  <c r="O6"/>
  <c r="Q6"/>
  <c r="D6"/>
  <c r="L6"/>
  <c r="P6"/>
  <c r="Y6"/>
  <c r="J6"/>
  <c r="W6"/>
  <c r="S6"/>
  <c r="D6" i="1"/>
  <c r="F6" i="2"/>
  <c r="G6" i="1"/>
  <c r="Y6" i="4"/>
  <c r="X6"/>
  <c r="X6" i="1"/>
  <c r="W6"/>
  <c r="AA27" i="4"/>
  <c r="U6" i="3"/>
  <c r="S6" i="1"/>
  <c r="K6"/>
  <c r="R6"/>
  <c r="D6" i="4"/>
  <c r="AA12" i="2"/>
  <c r="AA27" i="3"/>
  <c r="C6"/>
  <c r="AA12"/>
  <c r="Z12"/>
  <c r="C6" i="4"/>
  <c r="AA12"/>
  <c r="AA27" i="2"/>
  <c r="AA27" i="1"/>
  <c r="C6"/>
  <c r="AA12"/>
  <c r="E6" i="3"/>
  <c r="V6" i="1"/>
  <c r="U6"/>
  <c r="M6"/>
  <c r="Z12"/>
  <c r="B6"/>
  <c r="Z27" i="2"/>
  <c r="Z12"/>
  <c r="J6"/>
  <c r="E6"/>
  <c r="I6"/>
  <c r="M6"/>
  <c r="Q6"/>
  <c r="U6"/>
  <c r="Y6"/>
  <c r="B6"/>
  <c r="D6"/>
  <c r="H6"/>
  <c r="L6"/>
  <c r="P6"/>
  <c r="T6"/>
  <c r="X6"/>
  <c r="G6" i="4"/>
  <c r="O6"/>
  <c r="K6"/>
  <c r="W6"/>
  <c r="S6"/>
  <c r="Z12"/>
  <c r="B6"/>
  <c r="R6"/>
  <c r="T6" i="3"/>
  <c r="F6"/>
  <c r="N6"/>
  <c r="V6"/>
  <c r="H6"/>
  <c r="X6"/>
  <c r="Z27"/>
  <c r="Z27" i="4"/>
  <c r="C6" i="2"/>
  <c r="G6"/>
  <c r="K6"/>
  <c r="O6"/>
  <c r="S6"/>
  <c r="W6"/>
  <c r="P6" i="1"/>
  <c r="T6"/>
  <c r="Z27"/>
  <c r="B6" i="3"/>
  <c r="Z6" i="4" l="1"/>
  <c r="AA6" i="3"/>
  <c r="Z6"/>
  <c r="AA6" i="4"/>
  <c r="Z6" i="2"/>
  <c r="AA6"/>
  <c r="AA6" i="1"/>
  <c r="Z6"/>
</calcChain>
</file>

<file path=xl/sharedStrings.xml><?xml version="1.0" encoding="utf-8"?>
<sst xmlns="http://schemas.openxmlformats.org/spreadsheetml/2006/main" count="278" uniqueCount="58">
  <si>
    <t>Наименование сферы (органов управления и муниципальных учреждений, относящихся к сфере) и мероприятий расходов</t>
  </si>
  <si>
    <t xml:space="preserve">Всего кредиторская задолженность </t>
  </si>
  <si>
    <t>в т.ч. просро-ченная задолжен-ность</t>
  </si>
  <si>
    <t>Показатель</t>
  </si>
  <si>
    <t>Аппарат управления</t>
  </si>
  <si>
    <t xml:space="preserve">в т.ч. 
просро-ченная задолжен-ность </t>
  </si>
  <si>
    <t xml:space="preserve">Образование </t>
  </si>
  <si>
    <t>Культура</t>
  </si>
  <si>
    <t>Социальная политика</t>
  </si>
  <si>
    <t>Ведомственные целевые программы</t>
  </si>
  <si>
    <t>ЖКХ</t>
  </si>
  <si>
    <t>Капитальное строительство</t>
  </si>
  <si>
    <t>Соц. выплаты и льготы отдельным категориям граждан</t>
  </si>
  <si>
    <t>Муниципальные казенные и бюджетные учреждения, подведомственные мэрии города Череповца</t>
  </si>
  <si>
    <t>Физическая культура и спорт</t>
  </si>
  <si>
    <t>Муниципальные казенные учреждения, подведомственные комитету по управлению имуществом города</t>
  </si>
  <si>
    <t>Прочие расходы</t>
  </si>
  <si>
    <t>Задолженность всего, в т.ч.:</t>
  </si>
  <si>
    <t>Заработная плата</t>
  </si>
  <si>
    <t>Прочие выплаты</t>
  </si>
  <si>
    <t>Начисления на оплату труда</t>
  </si>
  <si>
    <t>Услуги связи</t>
  </si>
  <si>
    <t>Транспортные услуги</t>
  </si>
  <si>
    <t>Коммунальные услуги, в т.ч.:</t>
  </si>
  <si>
    <t>отопление</t>
  </si>
  <si>
    <t>освещение</t>
  </si>
  <si>
    <t>водоснабжение</t>
  </si>
  <si>
    <t>прочие коммунальные услуги</t>
  </si>
  <si>
    <t>Арендная плата за пользование имуществом</t>
  </si>
  <si>
    <t>Услуги по содержанию имущества</t>
  </si>
  <si>
    <t>Прочие услуги</t>
  </si>
  <si>
    <t>Безвозмездные перечисления организациям, за исключением государственных и муниципальных организаций</t>
  </si>
  <si>
    <t>Пособия по социальной помощи населению</t>
  </si>
  <si>
    <t>Пенсии, пособия, выплачиваемые организациями сектора государственного управления</t>
  </si>
  <si>
    <t>Увеличение стоимости основных средств</t>
  </si>
  <si>
    <t>Увеличение стоимости материальных запасов, в т. ч.:</t>
  </si>
  <si>
    <t>медикаменты</t>
  </si>
  <si>
    <t>продукты питания</t>
  </si>
  <si>
    <t>прочие материальные запасы</t>
  </si>
  <si>
    <t xml:space="preserve">Всего дебиторская задолженность </t>
  </si>
  <si>
    <t>(подпись)</t>
  </si>
  <si>
    <t>(расшифровка подписи)</t>
  </si>
  <si>
    <t>Главный бухгалтер</t>
  </si>
  <si>
    <t>Исполнитель</t>
  </si>
  <si>
    <t>(телефон)</t>
  </si>
  <si>
    <t>Е.А. Ератина</t>
  </si>
  <si>
    <t>50-00-91</t>
  </si>
  <si>
    <t>Муниципальное образование области город Череповец</t>
  </si>
  <si>
    <t>Е.С. Югова</t>
  </si>
  <si>
    <t>Руководитель</t>
  </si>
  <si>
    <t>Н.В. Голуб</t>
  </si>
  <si>
    <t>Увеличение стоимости нематериальных активов</t>
  </si>
  <si>
    <t>Безвозмездные перечисления государственным и муниципальным организациям</t>
  </si>
  <si>
    <t>рублей</t>
  </si>
  <si>
    <t>Объем дебиторской задолженности по бюджетным средствам на 1 января 2019 года</t>
  </si>
  <si>
    <t>Объем дебиторской задолженности по внебюджетным средствам на 1 января 2019 года</t>
  </si>
  <si>
    <t>Объем кредиторской задолженности по бюджетным средствам на 1 января 2019 года</t>
  </si>
  <si>
    <t>Объем кредиторской задолженности по внебюджетным средствам на 1 января 2019 года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</si>
</sst>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b/>
      <sz val="8.5"/>
      <name val="Times New Roman"/>
      <family val="1"/>
      <charset val="204"/>
    </font>
    <font>
      <sz val="8.5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3"/>
      <name val="Times New Roman"/>
      <family val="1"/>
      <charset val="204"/>
    </font>
    <font>
      <i/>
      <sz val="8.5"/>
      <name val="Times New Roman"/>
      <family val="1"/>
      <charset val="204"/>
    </font>
    <font>
      <sz val="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15"/>
      </patternFill>
    </fill>
    <fill>
      <patternFill patternType="solid">
        <fgColor indexed="41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9" fontId="3" fillId="2" borderId="1">
      <alignment horizontal="left" vertical="top"/>
    </xf>
    <xf numFmtId="0" fontId="3" fillId="3" borderId="1">
      <alignment horizontal="left" vertical="top" wrapText="1"/>
    </xf>
    <xf numFmtId="0" fontId="3" fillId="4" borderId="1">
      <alignment horizontal="left" vertical="top" wrapText="1"/>
    </xf>
    <xf numFmtId="0" fontId="3" fillId="0" borderId="1" applyNumberFormat="0">
      <alignment horizontal="right" vertical="top"/>
    </xf>
    <xf numFmtId="0" fontId="3" fillId="0" borderId="1" applyNumberFormat="0">
      <alignment horizontal="right" vertical="top"/>
    </xf>
    <xf numFmtId="0" fontId="3" fillId="0" borderId="1">
      <alignment horizontal="left" vertical="top" wrapText="1"/>
    </xf>
  </cellStyleXfs>
  <cellXfs count="62">
    <xf numFmtId="0" fontId="0" fillId="0" borderId="0" xfId="0"/>
    <xf numFmtId="0" fontId="2" fillId="0" borderId="0" xfId="0" applyFont="1" applyFill="1"/>
    <xf numFmtId="49" fontId="4" fillId="0" borderId="6" xfId="2" applyNumberFormat="1" applyFont="1" applyFill="1" applyBorder="1" applyAlignment="1">
      <alignment horizontal="center" vertical="center" wrapText="1"/>
    </xf>
    <xf numFmtId="49" fontId="4" fillId="0" borderId="5" xfId="2" applyNumberFormat="1" applyFont="1" applyFill="1" applyBorder="1" applyAlignment="1">
      <alignment horizontal="center" vertical="center" wrapText="1"/>
    </xf>
    <xf numFmtId="0" fontId="4" fillId="0" borderId="6" xfId="2" applyNumberFormat="1" applyFont="1" applyFill="1" applyBorder="1" applyAlignment="1">
      <alignment horizontal="center" vertical="center" wrapText="1"/>
    </xf>
    <xf numFmtId="0" fontId="4" fillId="0" borderId="5" xfId="2" applyNumberFormat="1" applyFont="1" applyFill="1" applyBorder="1" applyAlignment="1">
      <alignment horizontal="center" vertical="center" wrapText="1"/>
    </xf>
    <xf numFmtId="0" fontId="4" fillId="0" borderId="8" xfId="3" applyFont="1" applyFill="1" applyBorder="1">
      <alignment horizontal="left" vertical="top" wrapText="1"/>
    </xf>
    <xf numFmtId="0" fontId="5" fillId="0" borderId="1" xfId="3" applyFont="1" applyFill="1">
      <alignment horizontal="left" vertical="top" wrapText="1"/>
    </xf>
    <xf numFmtId="4" fontId="5" fillId="0" borderId="6" xfId="5" applyNumberFormat="1" applyFont="1" applyFill="1" applyBorder="1" applyAlignment="1" applyProtection="1">
      <alignment horizontal="right" vertical="center"/>
      <protection locked="0"/>
    </xf>
    <xf numFmtId="4" fontId="5" fillId="0" borderId="6" xfId="0" applyNumberFormat="1" applyFont="1" applyFill="1" applyBorder="1" applyAlignment="1" applyProtection="1">
      <alignment horizontal="right" vertical="center"/>
      <protection locked="0"/>
    </xf>
    <xf numFmtId="0" fontId="5" fillId="0" borderId="9" xfId="3" applyFont="1" applyFill="1" applyBorder="1">
      <alignment horizontal="left" vertical="top" wrapText="1"/>
    </xf>
    <xf numFmtId="0" fontId="5" fillId="0" borderId="0" xfId="3" applyFont="1" applyFill="1" applyBorder="1">
      <alignment horizontal="left" vertical="top" wrapText="1"/>
    </xf>
    <xf numFmtId="4" fontId="5" fillId="0" borderId="0" xfId="0" applyNumberFormat="1" applyFont="1" applyFill="1" applyBorder="1" applyAlignment="1" applyProtection="1">
      <alignment horizontal="right" vertical="center"/>
      <protection locked="0"/>
    </xf>
    <xf numFmtId="4" fontId="4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/>
    <xf numFmtId="4" fontId="2" fillId="0" borderId="0" xfId="0" applyNumberFormat="1" applyFont="1" applyFill="1"/>
    <xf numFmtId="0" fontId="0" fillId="0" borderId="0" xfId="0" applyBorder="1"/>
    <xf numFmtId="0" fontId="0" fillId="0" borderId="0" xfId="0" applyBorder="1" applyAlignment="1">
      <alignment horizontal="center" vertical="top"/>
    </xf>
    <xf numFmtId="4" fontId="4" fillId="5" borderId="6" xfId="4" applyNumberFormat="1" applyFont="1" applyFill="1" applyBorder="1" applyAlignment="1">
      <alignment horizontal="right" vertical="center"/>
    </xf>
    <xf numFmtId="4" fontId="5" fillId="5" borderId="6" xfId="5" applyNumberFormat="1" applyFont="1" applyFill="1" applyBorder="1" applyAlignment="1">
      <alignment horizontal="right" vertical="center"/>
    </xf>
    <xf numFmtId="4" fontId="5" fillId="5" borderId="5" xfId="5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center"/>
    </xf>
    <xf numFmtId="4" fontId="5" fillId="0" borderId="5" xfId="5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Fill="1" applyBorder="1" applyAlignment="1" applyProtection="1">
      <alignment horizontal="right" vertical="center"/>
      <protection locked="0"/>
    </xf>
    <xf numFmtId="0" fontId="9" fillId="0" borderId="1" xfId="3" applyFont="1" applyFill="1">
      <alignment horizontal="left" vertical="top" wrapText="1"/>
    </xf>
    <xf numFmtId="0" fontId="9" fillId="0" borderId="1" xfId="6" applyFont="1" applyFill="1">
      <alignment horizontal="left" vertical="top" wrapText="1"/>
    </xf>
    <xf numFmtId="0" fontId="9" fillId="0" borderId="6" xfId="3" applyFont="1" applyFill="1" applyBorder="1">
      <alignment horizontal="left" vertical="top" wrapText="1"/>
    </xf>
    <xf numFmtId="0" fontId="9" fillId="0" borderId="6" xfId="6" applyFont="1" applyFill="1" applyBorder="1">
      <alignment horizontal="left" vertical="top" wrapText="1"/>
    </xf>
    <xf numFmtId="0" fontId="0" fillId="0" borderId="10" xfId="0" applyBorder="1"/>
    <xf numFmtId="0" fontId="7" fillId="0" borderId="11" xfId="0" applyFont="1" applyBorder="1" applyAlignment="1">
      <alignment horizontal="center" vertical="top"/>
    </xf>
    <xf numFmtId="0" fontId="6" fillId="0" borderId="0" xfId="0" applyFont="1" applyAlignment="1"/>
    <xf numFmtId="4" fontId="5" fillId="0" borderId="6" xfId="4" applyNumberFormat="1" applyFont="1" applyFill="1" applyBorder="1" applyAlignment="1">
      <alignment horizontal="right" vertical="center"/>
    </xf>
    <xf numFmtId="0" fontId="0" fillId="0" borderId="10" xfId="0" applyBorder="1" applyAlignment="1"/>
    <xf numFmtId="0" fontId="7" fillId="0" borderId="11" xfId="0" applyFont="1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0" xfId="0" applyBorder="1" applyAlignment="1"/>
    <xf numFmtId="0" fontId="0" fillId="0" borderId="0" xfId="0" applyBorder="1" applyAlignment="1">
      <alignment vertical="top"/>
    </xf>
    <xf numFmtId="0" fontId="7" fillId="0" borderId="0" xfId="0" applyFont="1" applyBorder="1" applyAlignment="1">
      <alignment vertical="top"/>
    </xf>
    <xf numFmtId="4" fontId="4" fillId="0" borderId="6" xfId="4" applyNumberFormat="1" applyFont="1" applyFill="1" applyBorder="1" applyAlignment="1">
      <alignment horizontal="right" vertical="center"/>
    </xf>
    <xf numFmtId="4" fontId="5" fillId="0" borderId="6" xfId="5" applyNumberFormat="1" applyFont="1" applyFill="1" applyBorder="1" applyAlignment="1">
      <alignment horizontal="right" vertical="center"/>
    </xf>
    <xf numFmtId="4" fontId="5" fillId="0" borderId="5" xfId="5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49" fontId="4" fillId="0" borderId="2" xfId="0" applyNumberFormat="1" applyFont="1" applyFill="1" applyBorder="1" applyAlignment="1" applyProtection="1">
      <alignment horizontal="center" vertical="center"/>
      <protection locked="0"/>
    </xf>
    <xf numFmtId="49" fontId="4" fillId="0" borderId="3" xfId="0" applyNumberFormat="1" applyFont="1" applyFill="1" applyBorder="1" applyAlignment="1" applyProtection="1">
      <alignment horizontal="center" vertical="center"/>
      <protection locked="0"/>
    </xf>
    <xf numFmtId="49" fontId="4" fillId="0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5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49" fontId="4" fillId="0" borderId="5" xfId="1" applyFont="1" applyFill="1" applyBorder="1" applyAlignment="1">
      <alignment horizontal="center" vertical="center"/>
    </xf>
    <xf numFmtId="49" fontId="4" fillId="0" borderId="7" xfId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7" fillId="0" borderId="11" xfId="0" applyFont="1" applyBorder="1" applyAlignment="1">
      <alignment horizontal="center" vertical="top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 vertical="top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/>
    <xf numFmtId="0" fontId="0" fillId="0" borderId="10" xfId="0" applyBorder="1"/>
    <xf numFmtId="4" fontId="9" fillId="0" borderId="6" xfId="5" applyNumberFormat="1" applyFont="1" applyFill="1" applyBorder="1" applyAlignment="1" applyProtection="1">
      <alignment horizontal="right" vertical="center"/>
      <protection locked="0"/>
    </xf>
    <xf numFmtId="4" fontId="9" fillId="0" borderId="6" xfId="0" applyNumberFormat="1" applyFont="1" applyFill="1" applyBorder="1" applyAlignment="1" applyProtection="1">
      <alignment horizontal="right" vertical="center"/>
      <protection locked="0"/>
    </xf>
    <xf numFmtId="4" fontId="9" fillId="0" borderId="6" xfId="4" applyNumberFormat="1" applyFont="1" applyFill="1" applyBorder="1" applyAlignment="1">
      <alignment horizontal="right" vertical="center"/>
    </xf>
  </cellXfs>
  <cellStyles count="7">
    <cellStyle name="Обычный" xfId="0" builtinId="0"/>
    <cellStyle name="㼿㼿㼿㼠㼿㼿㼿㼠㼿㼠㼿㼿㼿" xfId="4"/>
    <cellStyle name="㼿㼿㼿㼠㼿㼿㼿㼿㼿㼿㼿" xfId="5"/>
    <cellStyle name="㼿㼿㼿㼿‿㼿㼿?" xfId="1"/>
    <cellStyle name="㼿㼿㼿㼿‿㼿㼿㼿㼿㼿㼠㼿㼿㼿" xfId="2"/>
    <cellStyle name="㼿㼿㼿㼿㼠㼿?" xfId="3"/>
    <cellStyle name="㼿㼿㼿㼿㼠㼿‿㼿㼿㼿㼿" xfId="6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99"/>
    <pageSetUpPr fitToPage="1"/>
  </sheetPr>
  <dimension ref="A1:AB40"/>
  <sheetViews>
    <sheetView tabSelected="1" zoomScaleNormal="100" workbookViewId="0">
      <selection activeCell="B42" sqref="B42"/>
    </sheetView>
  </sheetViews>
  <sheetFormatPr defaultRowHeight="15"/>
  <cols>
    <col min="1" max="1" width="36.28515625" style="1" customWidth="1"/>
    <col min="2" max="2" width="10.7109375" style="1" customWidth="1"/>
    <col min="3" max="3" width="8" style="1" hidden="1" customWidth="1"/>
    <col min="4" max="4" width="10.7109375" style="1" customWidth="1"/>
    <col min="5" max="5" width="8" style="1" hidden="1" customWidth="1"/>
    <col min="6" max="6" width="9.42578125" style="1" customWidth="1"/>
    <col min="7" max="7" width="8" style="1" hidden="1" customWidth="1"/>
    <col min="8" max="8" width="8.85546875" style="1" hidden="1" customWidth="1"/>
    <col min="9" max="9" width="8" style="1" hidden="1" customWidth="1"/>
    <col min="10" max="10" width="9.28515625" style="1" hidden="1" customWidth="1"/>
    <col min="11" max="11" width="8" style="1" hidden="1" customWidth="1"/>
    <col min="12" max="12" width="9.7109375" style="1" customWidth="1"/>
    <col min="13" max="13" width="9.85546875" style="1" hidden="1" customWidth="1"/>
    <col min="14" max="14" width="11.85546875" style="1" hidden="1" customWidth="1"/>
    <col min="15" max="15" width="8" style="1" hidden="1" customWidth="1"/>
    <col min="16" max="16" width="11" style="1" hidden="1" customWidth="1"/>
    <col min="17" max="17" width="8" style="1" hidden="1" customWidth="1"/>
    <col min="18" max="18" width="16" style="1" customWidth="1"/>
    <col min="19" max="19" width="8.5703125" style="1" hidden="1" customWidth="1"/>
    <col min="20" max="20" width="10.7109375" style="1" customWidth="1"/>
    <col min="21" max="21" width="8" style="1" hidden="1" customWidth="1"/>
    <col min="22" max="22" width="16.7109375" style="1" customWidth="1"/>
    <col min="23" max="23" width="8" style="1" hidden="1" customWidth="1"/>
    <col min="24" max="24" width="9.85546875" style="1" customWidth="1"/>
    <col min="25" max="25" width="8" style="1" hidden="1" customWidth="1"/>
    <col min="26" max="26" width="13" style="1" customWidth="1"/>
    <col min="27" max="27" width="10.28515625" style="1" customWidth="1"/>
    <col min="28" max="16384" width="9.140625" style="1"/>
  </cols>
  <sheetData>
    <row r="1" spans="1:27" ht="16.5">
      <c r="A1" s="42" t="s">
        <v>54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</row>
    <row r="2" spans="1:27" ht="16.5">
      <c r="A2" s="50" t="s">
        <v>47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</row>
    <row r="3" spans="1:27" ht="16.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41" t="s">
        <v>53</v>
      </c>
    </row>
    <row r="4" spans="1:27" ht="18.75" customHeight="1">
      <c r="A4" s="48" t="s">
        <v>3</v>
      </c>
      <c r="B4" s="43" t="s">
        <v>0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5"/>
      <c r="Z4" s="46" t="s">
        <v>39</v>
      </c>
      <c r="AA4" s="46" t="s">
        <v>2</v>
      </c>
    </row>
    <row r="5" spans="1:27" ht="90" customHeight="1">
      <c r="A5" s="49"/>
      <c r="B5" s="2" t="s">
        <v>4</v>
      </c>
      <c r="C5" s="2" t="s">
        <v>5</v>
      </c>
      <c r="D5" s="2" t="s">
        <v>6</v>
      </c>
      <c r="E5" s="2" t="s">
        <v>5</v>
      </c>
      <c r="F5" s="2" t="s">
        <v>7</v>
      </c>
      <c r="G5" s="2" t="s">
        <v>5</v>
      </c>
      <c r="H5" s="2" t="s">
        <v>8</v>
      </c>
      <c r="I5" s="2" t="s">
        <v>5</v>
      </c>
      <c r="J5" s="3" t="s">
        <v>9</v>
      </c>
      <c r="K5" s="2" t="s">
        <v>5</v>
      </c>
      <c r="L5" s="3" t="s">
        <v>10</v>
      </c>
      <c r="M5" s="2" t="s">
        <v>5</v>
      </c>
      <c r="N5" s="3" t="s">
        <v>11</v>
      </c>
      <c r="O5" s="2" t="s">
        <v>5</v>
      </c>
      <c r="P5" s="3" t="s">
        <v>12</v>
      </c>
      <c r="Q5" s="2" t="s">
        <v>5</v>
      </c>
      <c r="R5" s="4" t="s">
        <v>13</v>
      </c>
      <c r="S5" s="2" t="s">
        <v>5</v>
      </c>
      <c r="T5" s="4" t="s">
        <v>14</v>
      </c>
      <c r="U5" s="2" t="s">
        <v>5</v>
      </c>
      <c r="V5" s="2" t="s">
        <v>15</v>
      </c>
      <c r="W5" s="2" t="s">
        <v>5</v>
      </c>
      <c r="X5" s="5" t="s">
        <v>16</v>
      </c>
      <c r="Y5" s="2" t="s">
        <v>5</v>
      </c>
      <c r="Z5" s="47"/>
      <c r="AA5" s="47"/>
    </row>
    <row r="6" spans="1:27" ht="12.95" customHeight="1">
      <c r="A6" s="6" t="s">
        <v>17</v>
      </c>
      <c r="B6" s="38">
        <f>SUM(B7:B12,B17:B27)</f>
        <v>49759.100000000006</v>
      </c>
      <c r="C6" s="38">
        <f t="shared" ref="C6:Y6" si="0">SUM(C7:C12,C17:C27)</f>
        <v>0</v>
      </c>
      <c r="D6" s="38">
        <f t="shared" si="0"/>
        <v>444819.85</v>
      </c>
      <c r="E6" s="38">
        <f t="shared" si="0"/>
        <v>0</v>
      </c>
      <c r="F6" s="38">
        <f t="shared" si="0"/>
        <v>551620.31000000006</v>
      </c>
      <c r="G6" s="38">
        <f t="shared" si="0"/>
        <v>0</v>
      </c>
      <c r="H6" s="38">
        <f t="shared" si="0"/>
        <v>0</v>
      </c>
      <c r="I6" s="38">
        <f t="shared" si="0"/>
        <v>0</v>
      </c>
      <c r="J6" s="38">
        <f t="shared" si="0"/>
        <v>0</v>
      </c>
      <c r="K6" s="38">
        <f t="shared" si="0"/>
        <v>0</v>
      </c>
      <c r="L6" s="38">
        <f t="shared" si="0"/>
        <v>5145.3</v>
      </c>
      <c r="M6" s="38">
        <f t="shared" si="0"/>
        <v>0</v>
      </c>
      <c r="N6" s="38">
        <f t="shared" si="0"/>
        <v>0</v>
      </c>
      <c r="O6" s="38">
        <f t="shared" si="0"/>
        <v>0</v>
      </c>
      <c r="P6" s="38">
        <f t="shared" si="0"/>
        <v>0</v>
      </c>
      <c r="Q6" s="38">
        <f t="shared" si="0"/>
        <v>0</v>
      </c>
      <c r="R6" s="38">
        <f t="shared" si="0"/>
        <v>1171757.92</v>
      </c>
      <c r="S6" s="38">
        <f t="shared" si="0"/>
        <v>0</v>
      </c>
      <c r="T6" s="38">
        <f t="shared" si="0"/>
        <v>183414.63</v>
      </c>
      <c r="U6" s="38">
        <f t="shared" si="0"/>
        <v>0</v>
      </c>
      <c r="V6" s="38">
        <f t="shared" si="0"/>
        <v>452</v>
      </c>
      <c r="W6" s="38">
        <f t="shared" si="0"/>
        <v>0</v>
      </c>
      <c r="X6" s="38">
        <f t="shared" si="0"/>
        <v>10978.21</v>
      </c>
      <c r="Y6" s="38">
        <f t="shared" si="0"/>
        <v>0</v>
      </c>
      <c r="Z6" s="38">
        <f>B6+D6+F6+H6+J6+L6+N6+P6+R6+T6+V6+X6</f>
        <v>2417947.3199999998</v>
      </c>
      <c r="AA6" s="38">
        <f>C6+E6+G6+I6+K6+M6+O6+Q6+S6+U6+W6+Y6</f>
        <v>0</v>
      </c>
    </row>
    <row r="7" spans="1:27" ht="12.95" customHeight="1">
      <c r="A7" s="7" t="s">
        <v>18</v>
      </c>
      <c r="B7" s="8">
        <v>0</v>
      </c>
      <c r="C7" s="8"/>
      <c r="D7" s="8">
        <v>0</v>
      </c>
      <c r="E7" s="8"/>
      <c r="F7" s="8">
        <v>0</v>
      </c>
      <c r="G7" s="8"/>
      <c r="H7" s="8"/>
      <c r="I7" s="8"/>
      <c r="J7" s="9"/>
      <c r="K7" s="8"/>
      <c r="L7" s="9">
        <v>0</v>
      </c>
      <c r="M7" s="8"/>
      <c r="N7" s="9"/>
      <c r="O7" s="8"/>
      <c r="P7" s="9"/>
      <c r="Q7" s="8"/>
      <c r="R7" s="9">
        <v>0</v>
      </c>
      <c r="S7" s="8"/>
      <c r="T7" s="9">
        <v>0</v>
      </c>
      <c r="U7" s="8"/>
      <c r="V7" s="9">
        <v>0</v>
      </c>
      <c r="W7" s="8"/>
      <c r="X7" s="9">
        <v>0</v>
      </c>
      <c r="Y7" s="8"/>
      <c r="Z7" s="31">
        <f t="shared" ref="Z7:Z11" si="1">B7+D7+F7+H7+J7+L7+N7+P7+R7+T7+V7+X7</f>
        <v>0</v>
      </c>
      <c r="AA7" s="31">
        <f t="shared" ref="AA7:AA30" si="2">C7+E7+G7+I7+K7+M7+O7+Q7+S7+U7+W7+Y7</f>
        <v>0</v>
      </c>
    </row>
    <row r="8" spans="1:27" ht="12.95" customHeight="1">
      <c r="A8" s="7" t="s">
        <v>19</v>
      </c>
      <c r="B8" s="8">
        <v>100</v>
      </c>
      <c r="C8" s="8"/>
      <c r="D8" s="8">
        <v>0</v>
      </c>
      <c r="E8" s="8"/>
      <c r="F8" s="8">
        <v>0</v>
      </c>
      <c r="G8" s="8"/>
      <c r="H8" s="8"/>
      <c r="I8" s="8"/>
      <c r="J8" s="9"/>
      <c r="K8" s="8"/>
      <c r="L8" s="9">
        <v>0</v>
      </c>
      <c r="M8" s="8"/>
      <c r="N8" s="9"/>
      <c r="O8" s="8"/>
      <c r="P8" s="9"/>
      <c r="Q8" s="8"/>
      <c r="R8" s="9">
        <v>0</v>
      </c>
      <c r="S8" s="8"/>
      <c r="T8" s="9">
        <v>35900</v>
      </c>
      <c r="U8" s="8"/>
      <c r="V8" s="9">
        <v>0</v>
      </c>
      <c r="W8" s="8"/>
      <c r="X8" s="9">
        <v>0</v>
      </c>
      <c r="Y8" s="8"/>
      <c r="Z8" s="31">
        <f t="shared" si="1"/>
        <v>36000</v>
      </c>
      <c r="AA8" s="31">
        <f t="shared" si="2"/>
        <v>0</v>
      </c>
    </row>
    <row r="9" spans="1:27" ht="12.95" customHeight="1">
      <c r="A9" s="7" t="s">
        <v>20</v>
      </c>
      <c r="B9" s="8">
        <v>27517.13</v>
      </c>
      <c r="C9" s="8"/>
      <c r="D9" s="8">
        <v>181772.25</v>
      </c>
      <c r="E9" s="8"/>
      <c r="F9" s="8">
        <v>0</v>
      </c>
      <c r="G9" s="8"/>
      <c r="H9" s="8"/>
      <c r="I9" s="8"/>
      <c r="J9" s="9"/>
      <c r="K9" s="8"/>
      <c r="L9" s="9">
        <v>0</v>
      </c>
      <c r="M9" s="8"/>
      <c r="N9" s="9"/>
      <c r="O9" s="8"/>
      <c r="P9" s="9"/>
      <c r="Q9" s="8"/>
      <c r="R9" s="9">
        <v>125364.84</v>
      </c>
      <c r="S9" s="8"/>
      <c r="T9" s="9">
        <v>741.94</v>
      </c>
      <c r="U9" s="8"/>
      <c r="V9" s="9">
        <v>0</v>
      </c>
      <c r="W9" s="8"/>
      <c r="X9" s="9">
        <v>10978.21</v>
      </c>
      <c r="Y9" s="8"/>
      <c r="Z9" s="31">
        <f t="shared" si="1"/>
        <v>346374.37</v>
      </c>
      <c r="AA9" s="31">
        <f t="shared" si="2"/>
        <v>0</v>
      </c>
    </row>
    <row r="10" spans="1:27" ht="12.95" customHeight="1">
      <c r="A10" s="7" t="s">
        <v>21</v>
      </c>
      <c r="B10" s="8">
        <v>0</v>
      </c>
      <c r="C10" s="8"/>
      <c r="D10" s="8">
        <v>14758.92</v>
      </c>
      <c r="E10" s="8"/>
      <c r="F10" s="8">
        <v>4734.5</v>
      </c>
      <c r="G10" s="8"/>
      <c r="H10" s="8"/>
      <c r="I10" s="8"/>
      <c r="J10" s="9"/>
      <c r="K10" s="8"/>
      <c r="L10" s="9">
        <v>0</v>
      </c>
      <c r="M10" s="8"/>
      <c r="N10" s="9"/>
      <c r="O10" s="8"/>
      <c r="P10" s="9"/>
      <c r="Q10" s="8"/>
      <c r="R10" s="9">
        <v>9926.86</v>
      </c>
      <c r="S10" s="8"/>
      <c r="T10" s="9">
        <v>0</v>
      </c>
      <c r="U10" s="8"/>
      <c r="V10" s="9">
        <v>0</v>
      </c>
      <c r="W10" s="8"/>
      <c r="X10" s="9">
        <v>0</v>
      </c>
      <c r="Y10" s="8"/>
      <c r="Z10" s="31">
        <f t="shared" si="1"/>
        <v>29420.28</v>
      </c>
      <c r="AA10" s="31">
        <f t="shared" si="2"/>
        <v>0</v>
      </c>
    </row>
    <row r="11" spans="1:27" ht="12.95" customHeight="1">
      <c r="A11" s="7" t="s">
        <v>22</v>
      </c>
      <c r="B11" s="8">
        <v>0</v>
      </c>
      <c r="C11" s="8"/>
      <c r="D11" s="8">
        <v>0</v>
      </c>
      <c r="E11" s="8"/>
      <c r="F11" s="8">
        <v>0</v>
      </c>
      <c r="G11" s="8"/>
      <c r="H11" s="8"/>
      <c r="I11" s="8"/>
      <c r="J11" s="9"/>
      <c r="K11" s="8"/>
      <c r="L11" s="9">
        <v>0</v>
      </c>
      <c r="M11" s="8"/>
      <c r="N11" s="9"/>
      <c r="O11" s="8"/>
      <c r="P11" s="9"/>
      <c r="Q11" s="8"/>
      <c r="R11" s="9">
        <v>0</v>
      </c>
      <c r="S11" s="8"/>
      <c r="T11" s="9">
        <v>46444.800000000003</v>
      </c>
      <c r="U11" s="8"/>
      <c r="V11" s="9">
        <v>0</v>
      </c>
      <c r="W11" s="8"/>
      <c r="X11" s="9">
        <v>0</v>
      </c>
      <c r="Y11" s="8"/>
      <c r="Z11" s="31">
        <f t="shared" si="1"/>
        <v>46444.800000000003</v>
      </c>
      <c r="AA11" s="31">
        <f t="shared" si="2"/>
        <v>0</v>
      </c>
    </row>
    <row r="12" spans="1:27" ht="12.95" customHeight="1">
      <c r="A12" s="7" t="s">
        <v>23</v>
      </c>
      <c r="B12" s="39">
        <f>SUM(B13:B16)</f>
        <v>22141.97</v>
      </c>
      <c r="C12" s="39">
        <f t="shared" ref="C12:Y12" si="3">SUM(C13:C16)</f>
        <v>0</v>
      </c>
      <c r="D12" s="39">
        <f t="shared" si="3"/>
        <v>88862.51</v>
      </c>
      <c r="E12" s="39">
        <f t="shared" si="3"/>
        <v>0</v>
      </c>
      <c r="F12" s="39">
        <f t="shared" si="3"/>
        <v>278191.24000000005</v>
      </c>
      <c r="G12" s="39">
        <f t="shared" si="3"/>
        <v>0</v>
      </c>
      <c r="H12" s="39">
        <f t="shared" si="3"/>
        <v>0</v>
      </c>
      <c r="I12" s="39">
        <f t="shared" si="3"/>
        <v>0</v>
      </c>
      <c r="J12" s="39">
        <f t="shared" si="3"/>
        <v>0</v>
      </c>
      <c r="K12" s="39">
        <f t="shared" si="3"/>
        <v>0</v>
      </c>
      <c r="L12" s="39">
        <f t="shared" si="3"/>
        <v>1710.18</v>
      </c>
      <c r="M12" s="39">
        <f t="shared" si="3"/>
        <v>0</v>
      </c>
      <c r="N12" s="39">
        <f t="shared" si="3"/>
        <v>0</v>
      </c>
      <c r="O12" s="39">
        <f t="shared" si="3"/>
        <v>0</v>
      </c>
      <c r="P12" s="39">
        <f t="shared" si="3"/>
        <v>0</v>
      </c>
      <c r="Q12" s="39">
        <f t="shared" si="3"/>
        <v>0</v>
      </c>
      <c r="R12" s="39">
        <f t="shared" si="3"/>
        <v>594503.51</v>
      </c>
      <c r="S12" s="39">
        <f t="shared" si="3"/>
        <v>0</v>
      </c>
      <c r="T12" s="39">
        <f t="shared" si="3"/>
        <v>90327.89</v>
      </c>
      <c r="U12" s="39">
        <f t="shared" si="3"/>
        <v>0</v>
      </c>
      <c r="V12" s="39">
        <f t="shared" si="3"/>
        <v>0</v>
      </c>
      <c r="W12" s="39">
        <f t="shared" si="3"/>
        <v>0</v>
      </c>
      <c r="X12" s="39">
        <f t="shared" si="3"/>
        <v>0</v>
      </c>
      <c r="Y12" s="39">
        <f t="shared" si="3"/>
        <v>0</v>
      </c>
      <c r="Z12" s="31">
        <f t="shared" ref="Z12:Z29" si="4">B12+D12+F12+H12+J12+L12+N12+P12+R12+T12+V12+X12</f>
        <v>1075737.3</v>
      </c>
      <c r="AA12" s="31">
        <f t="shared" si="2"/>
        <v>0</v>
      </c>
    </row>
    <row r="13" spans="1:27" ht="12.95" customHeight="1">
      <c r="A13" s="24" t="s">
        <v>24</v>
      </c>
      <c r="B13" s="59">
        <v>0</v>
      </c>
      <c r="C13" s="59"/>
      <c r="D13" s="59">
        <v>70018.899999999994</v>
      </c>
      <c r="E13" s="59"/>
      <c r="F13" s="59">
        <v>146493.31</v>
      </c>
      <c r="G13" s="59"/>
      <c r="H13" s="59"/>
      <c r="I13" s="59"/>
      <c r="J13" s="60"/>
      <c r="K13" s="59"/>
      <c r="L13" s="60">
        <v>0</v>
      </c>
      <c r="M13" s="59"/>
      <c r="N13" s="60"/>
      <c r="O13" s="59"/>
      <c r="P13" s="60"/>
      <c r="Q13" s="59"/>
      <c r="R13" s="60">
        <v>247896.99</v>
      </c>
      <c r="S13" s="59"/>
      <c r="T13" s="60">
        <v>43022.04</v>
      </c>
      <c r="U13" s="59"/>
      <c r="V13" s="60">
        <v>0</v>
      </c>
      <c r="W13" s="59"/>
      <c r="X13" s="60">
        <v>0</v>
      </c>
      <c r="Y13" s="59"/>
      <c r="Z13" s="61">
        <f t="shared" si="4"/>
        <v>507431.23999999993</v>
      </c>
      <c r="AA13" s="61">
        <f t="shared" si="2"/>
        <v>0</v>
      </c>
    </row>
    <row r="14" spans="1:27" ht="12.95" customHeight="1">
      <c r="A14" s="24" t="s">
        <v>25</v>
      </c>
      <c r="B14" s="59">
        <v>22141.97</v>
      </c>
      <c r="C14" s="59"/>
      <c r="D14" s="59">
        <v>18843.61</v>
      </c>
      <c r="E14" s="59"/>
      <c r="F14" s="59">
        <v>129441.85</v>
      </c>
      <c r="G14" s="59"/>
      <c r="H14" s="59"/>
      <c r="I14" s="59"/>
      <c r="J14" s="60"/>
      <c r="K14" s="59"/>
      <c r="L14" s="60">
        <v>0</v>
      </c>
      <c r="M14" s="59"/>
      <c r="N14" s="60"/>
      <c r="O14" s="59"/>
      <c r="P14" s="60"/>
      <c r="Q14" s="59"/>
      <c r="R14" s="60">
        <v>339851.32</v>
      </c>
      <c r="S14" s="59"/>
      <c r="T14" s="60">
        <v>12711.55</v>
      </c>
      <c r="U14" s="59"/>
      <c r="V14" s="60">
        <v>0</v>
      </c>
      <c r="W14" s="59"/>
      <c r="X14" s="60">
        <v>0</v>
      </c>
      <c r="Y14" s="59"/>
      <c r="Z14" s="61">
        <f t="shared" si="4"/>
        <v>522990.3</v>
      </c>
      <c r="AA14" s="61">
        <f t="shared" si="2"/>
        <v>0</v>
      </c>
    </row>
    <row r="15" spans="1:27" ht="12.95" customHeight="1">
      <c r="A15" s="24" t="s">
        <v>26</v>
      </c>
      <c r="B15" s="59">
        <v>0</v>
      </c>
      <c r="C15" s="59"/>
      <c r="D15" s="59">
        <v>0</v>
      </c>
      <c r="E15" s="59"/>
      <c r="F15" s="59">
        <v>2256.08</v>
      </c>
      <c r="G15" s="59"/>
      <c r="H15" s="59"/>
      <c r="I15" s="59"/>
      <c r="J15" s="60"/>
      <c r="K15" s="59"/>
      <c r="L15" s="60">
        <v>0</v>
      </c>
      <c r="M15" s="59"/>
      <c r="N15" s="60"/>
      <c r="O15" s="59"/>
      <c r="P15" s="60"/>
      <c r="Q15" s="59"/>
      <c r="R15" s="60">
        <v>6755.2</v>
      </c>
      <c r="S15" s="59"/>
      <c r="T15" s="60">
        <v>34594.300000000003</v>
      </c>
      <c r="U15" s="59"/>
      <c r="V15" s="60">
        <v>0</v>
      </c>
      <c r="W15" s="59"/>
      <c r="X15" s="60">
        <v>0</v>
      </c>
      <c r="Y15" s="59"/>
      <c r="Z15" s="61">
        <f t="shared" si="4"/>
        <v>43605.58</v>
      </c>
      <c r="AA15" s="61">
        <f t="shared" si="2"/>
        <v>0</v>
      </c>
    </row>
    <row r="16" spans="1:27" ht="12.95" customHeight="1">
      <c r="A16" s="25" t="s">
        <v>27</v>
      </c>
      <c r="B16" s="59">
        <v>0</v>
      </c>
      <c r="C16" s="59"/>
      <c r="D16" s="59">
        <v>0</v>
      </c>
      <c r="E16" s="59"/>
      <c r="F16" s="59">
        <v>0</v>
      </c>
      <c r="G16" s="59"/>
      <c r="H16" s="59"/>
      <c r="I16" s="59"/>
      <c r="J16" s="60"/>
      <c r="K16" s="59"/>
      <c r="L16" s="60">
        <v>1710.18</v>
      </c>
      <c r="M16" s="59"/>
      <c r="N16" s="60"/>
      <c r="O16" s="59"/>
      <c r="P16" s="60"/>
      <c r="Q16" s="59"/>
      <c r="R16" s="60">
        <v>0</v>
      </c>
      <c r="S16" s="59"/>
      <c r="T16" s="60">
        <v>0</v>
      </c>
      <c r="U16" s="59"/>
      <c r="V16" s="60">
        <v>0</v>
      </c>
      <c r="W16" s="59"/>
      <c r="X16" s="60">
        <v>0</v>
      </c>
      <c r="Y16" s="59"/>
      <c r="Z16" s="61">
        <f t="shared" si="4"/>
        <v>1710.18</v>
      </c>
      <c r="AA16" s="61">
        <f t="shared" si="2"/>
        <v>0</v>
      </c>
    </row>
    <row r="17" spans="1:28" ht="12.95" customHeight="1">
      <c r="A17" s="7" t="s">
        <v>28</v>
      </c>
      <c r="B17" s="8">
        <v>0</v>
      </c>
      <c r="C17" s="8"/>
      <c r="D17" s="8">
        <v>0</v>
      </c>
      <c r="E17" s="8"/>
      <c r="F17" s="8">
        <v>0</v>
      </c>
      <c r="G17" s="8"/>
      <c r="H17" s="8"/>
      <c r="I17" s="8"/>
      <c r="J17" s="9"/>
      <c r="K17" s="8"/>
      <c r="L17" s="9">
        <v>0</v>
      </c>
      <c r="M17" s="8"/>
      <c r="N17" s="9"/>
      <c r="O17" s="8"/>
      <c r="P17" s="9"/>
      <c r="Q17" s="8"/>
      <c r="R17" s="9">
        <v>0</v>
      </c>
      <c r="S17" s="8"/>
      <c r="T17" s="9">
        <v>0</v>
      </c>
      <c r="U17" s="8"/>
      <c r="V17" s="9">
        <v>0</v>
      </c>
      <c r="W17" s="8"/>
      <c r="X17" s="9">
        <v>0</v>
      </c>
      <c r="Y17" s="8"/>
      <c r="Z17" s="31">
        <f t="shared" si="4"/>
        <v>0</v>
      </c>
      <c r="AA17" s="31">
        <f t="shared" si="2"/>
        <v>0</v>
      </c>
    </row>
    <row r="18" spans="1:28" ht="12.95" customHeight="1">
      <c r="A18" s="7" t="s">
        <v>29</v>
      </c>
      <c r="B18" s="8">
        <v>0</v>
      </c>
      <c r="C18" s="8"/>
      <c r="D18" s="8">
        <v>0</v>
      </c>
      <c r="E18" s="8"/>
      <c r="F18" s="8">
        <v>9800.02</v>
      </c>
      <c r="G18" s="8"/>
      <c r="H18" s="8"/>
      <c r="I18" s="8"/>
      <c r="J18" s="9"/>
      <c r="K18" s="8"/>
      <c r="L18" s="9">
        <v>0</v>
      </c>
      <c r="M18" s="8"/>
      <c r="N18" s="9"/>
      <c r="O18" s="8"/>
      <c r="P18" s="9"/>
      <c r="Q18" s="8"/>
      <c r="R18" s="9">
        <v>0</v>
      </c>
      <c r="S18" s="8"/>
      <c r="T18" s="9">
        <v>0</v>
      </c>
      <c r="U18" s="8"/>
      <c r="V18" s="9">
        <v>0</v>
      </c>
      <c r="W18" s="8"/>
      <c r="X18" s="9">
        <v>0</v>
      </c>
      <c r="Y18" s="8"/>
      <c r="Z18" s="31">
        <f t="shared" si="4"/>
        <v>9800.02</v>
      </c>
      <c r="AA18" s="31">
        <f t="shared" si="2"/>
        <v>0</v>
      </c>
    </row>
    <row r="19" spans="1:28" ht="12.95" customHeight="1">
      <c r="A19" s="7" t="s">
        <v>30</v>
      </c>
      <c r="B19" s="8">
        <v>0</v>
      </c>
      <c r="C19" s="8"/>
      <c r="D19" s="8">
        <v>136663.54</v>
      </c>
      <c r="E19" s="8"/>
      <c r="F19" s="8">
        <v>258894.55</v>
      </c>
      <c r="G19" s="8"/>
      <c r="H19" s="8"/>
      <c r="I19" s="8"/>
      <c r="J19" s="9"/>
      <c r="K19" s="8"/>
      <c r="L19" s="9">
        <v>0</v>
      </c>
      <c r="M19" s="8"/>
      <c r="N19" s="9"/>
      <c r="O19" s="8"/>
      <c r="P19" s="9"/>
      <c r="Q19" s="8"/>
      <c r="R19" s="9">
        <v>389752.08</v>
      </c>
      <c r="S19" s="8"/>
      <c r="T19" s="9">
        <v>10000</v>
      </c>
      <c r="U19" s="8"/>
      <c r="V19" s="9">
        <v>0</v>
      </c>
      <c r="W19" s="8"/>
      <c r="X19" s="9">
        <v>0</v>
      </c>
      <c r="Y19" s="8"/>
      <c r="Z19" s="31">
        <f t="shared" si="4"/>
        <v>795310.16999999993</v>
      </c>
      <c r="AA19" s="31">
        <f t="shared" si="2"/>
        <v>0</v>
      </c>
    </row>
    <row r="20" spans="1:28" ht="23.25" customHeight="1">
      <c r="A20" s="7" t="s">
        <v>52</v>
      </c>
      <c r="B20" s="8">
        <v>0</v>
      </c>
      <c r="C20" s="8"/>
      <c r="D20" s="8">
        <v>16800</v>
      </c>
      <c r="E20" s="8"/>
      <c r="F20" s="8">
        <v>0</v>
      </c>
      <c r="G20" s="8"/>
      <c r="H20" s="8"/>
      <c r="I20" s="8"/>
      <c r="J20" s="9"/>
      <c r="K20" s="8"/>
      <c r="L20" s="9">
        <v>0</v>
      </c>
      <c r="M20" s="8"/>
      <c r="N20" s="9"/>
      <c r="O20" s="8"/>
      <c r="P20" s="9"/>
      <c r="Q20" s="8"/>
      <c r="R20" s="9">
        <v>0</v>
      </c>
      <c r="S20" s="8"/>
      <c r="T20" s="9">
        <v>0</v>
      </c>
      <c r="U20" s="8"/>
      <c r="V20" s="9">
        <v>0</v>
      </c>
      <c r="W20" s="8"/>
      <c r="X20" s="9">
        <v>0</v>
      </c>
      <c r="Y20" s="8"/>
      <c r="Z20" s="31">
        <f t="shared" ref="Z20" si="5">B20+D20+F20+H20+J20+L20+N20+P20+R20+T20+V20+X20</f>
        <v>16800</v>
      </c>
      <c r="AA20" s="31">
        <f t="shared" ref="AA20" si="6">C20+E20+G20+I20+K20+M20+O20+Q20+S20+U20+W20+Y20</f>
        <v>0</v>
      </c>
    </row>
    <row r="21" spans="1:28" ht="33.75" hidden="1" customHeight="1">
      <c r="A21" s="7" t="s">
        <v>31</v>
      </c>
      <c r="B21" s="8">
        <v>0</v>
      </c>
      <c r="C21" s="8"/>
      <c r="D21" s="8">
        <v>0</v>
      </c>
      <c r="E21" s="8"/>
      <c r="F21" s="8">
        <v>0</v>
      </c>
      <c r="G21" s="8"/>
      <c r="H21" s="8"/>
      <c r="I21" s="8"/>
      <c r="J21" s="9"/>
      <c r="K21" s="8"/>
      <c r="L21" s="9">
        <v>0</v>
      </c>
      <c r="M21" s="8"/>
      <c r="N21" s="9"/>
      <c r="O21" s="8"/>
      <c r="P21" s="9"/>
      <c r="Q21" s="8"/>
      <c r="R21" s="9">
        <v>0</v>
      </c>
      <c r="S21" s="8"/>
      <c r="T21" s="9">
        <v>0</v>
      </c>
      <c r="U21" s="8"/>
      <c r="V21" s="9">
        <v>0</v>
      </c>
      <c r="W21" s="8"/>
      <c r="X21" s="9">
        <v>0</v>
      </c>
      <c r="Y21" s="8"/>
      <c r="Z21" s="31">
        <f t="shared" si="4"/>
        <v>0</v>
      </c>
      <c r="AA21" s="31">
        <f t="shared" si="2"/>
        <v>0</v>
      </c>
    </row>
    <row r="22" spans="1:28" ht="12.95" hidden="1" customHeight="1">
      <c r="A22" s="7" t="s">
        <v>32</v>
      </c>
      <c r="B22" s="8"/>
      <c r="C22" s="8"/>
      <c r="D22" s="8"/>
      <c r="E22" s="8"/>
      <c r="F22" s="8"/>
      <c r="G22" s="8"/>
      <c r="H22" s="8"/>
      <c r="I22" s="8"/>
      <c r="J22" s="9"/>
      <c r="K22" s="8"/>
      <c r="L22" s="9"/>
      <c r="M22" s="8"/>
      <c r="N22" s="9"/>
      <c r="O22" s="8"/>
      <c r="P22" s="9"/>
      <c r="Q22" s="8"/>
      <c r="R22" s="9"/>
      <c r="S22" s="8"/>
      <c r="T22" s="9"/>
      <c r="U22" s="8"/>
      <c r="V22" s="9"/>
      <c r="W22" s="8"/>
      <c r="X22" s="9"/>
      <c r="Y22" s="8"/>
      <c r="Z22" s="31">
        <f t="shared" si="4"/>
        <v>0</v>
      </c>
      <c r="AA22" s="31">
        <f t="shared" si="2"/>
        <v>0</v>
      </c>
    </row>
    <row r="23" spans="1:28" ht="22.5" hidden="1">
      <c r="A23" s="7" t="s">
        <v>33</v>
      </c>
      <c r="B23" s="8"/>
      <c r="C23" s="8"/>
      <c r="D23" s="8"/>
      <c r="E23" s="8"/>
      <c r="F23" s="8"/>
      <c r="G23" s="8"/>
      <c r="H23" s="8"/>
      <c r="I23" s="8"/>
      <c r="J23" s="9"/>
      <c r="K23" s="8"/>
      <c r="L23" s="9"/>
      <c r="M23" s="8"/>
      <c r="N23" s="9"/>
      <c r="O23" s="8"/>
      <c r="P23" s="9"/>
      <c r="Q23" s="8"/>
      <c r="R23" s="9"/>
      <c r="S23" s="8"/>
      <c r="T23" s="9"/>
      <c r="U23" s="8"/>
      <c r="V23" s="9"/>
      <c r="W23" s="8"/>
      <c r="X23" s="9"/>
      <c r="Y23" s="8"/>
      <c r="Z23" s="31">
        <f t="shared" si="4"/>
        <v>0</v>
      </c>
      <c r="AA23" s="31">
        <f t="shared" si="2"/>
        <v>0</v>
      </c>
    </row>
    <row r="24" spans="1:28" ht="12.95" customHeight="1">
      <c r="A24" s="7" t="s">
        <v>16</v>
      </c>
      <c r="B24" s="8">
        <v>0</v>
      </c>
      <c r="C24" s="8"/>
      <c r="D24" s="8">
        <v>5962.63</v>
      </c>
      <c r="E24" s="8"/>
      <c r="F24" s="8">
        <v>0</v>
      </c>
      <c r="G24" s="8"/>
      <c r="H24" s="8"/>
      <c r="I24" s="8"/>
      <c r="J24" s="9"/>
      <c r="K24" s="8"/>
      <c r="L24" s="9">
        <v>3435.12</v>
      </c>
      <c r="M24" s="8"/>
      <c r="N24" s="9"/>
      <c r="O24" s="8"/>
      <c r="P24" s="9"/>
      <c r="Q24" s="8"/>
      <c r="R24" s="9">
        <v>46766.38</v>
      </c>
      <c r="S24" s="8"/>
      <c r="T24" s="9">
        <v>0</v>
      </c>
      <c r="U24" s="8"/>
      <c r="V24" s="9">
        <v>452</v>
      </c>
      <c r="W24" s="8"/>
      <c r="X24" s="9">
        <v>0</v>
      </c>
      <c r="Y24" s="8"/>
      <c r="Z24" s="31">
        <f t="shared" si="4"/>
        <v>56616.13</v>
      </c>
      <c r="AA24" s="31">
        <f t="shared" si="2"/>
        <v>0</v>
      </c>
    </row>
    <row r="25" spans="1:28" ht="12.95" hidden="1" customHeight="1">
      <c r="A25" s="7" t="s">
        <v>34</v>
      </c>
      <c r="B25" s="8"/>
      <c r="C25" s="8"/>
      <c r="D25" s="8"/>
      <c r="E25" s="8"/>
      <c r="F25" s="8"/>
      <c r="G25" s="8"/>
      <c r="H25" s="8"/>
      <c r="I25" s="8"/>
      <c r="J25" s="9"/>
      <c r="K25" s="8"/>
      <c r="L25" s="9"/>
      <c r="M25" s="8"/>
      <c r="N25" s="9"/>
      <c r="O25" s="8"/>
      <c r="P25" s="9"/>
      <c r="Q25" s="8"/>
      <c r="R25" s="9"/>
      <c r="S25" s="8"/>
      <c r="T25" s="9"/>
      <c r="U25" s="8"/>
      <c r="V25" s="9"/>
      <c r="W25" s="8"/>
      <c r="X25" s="9"/>
      <c r="Y25" s="8"/>
      <c r="Z25" s="31">
        <f t="shared" si="4"/>
        <v>0</v>
      </c>
      <c r="AA25" s="31">
        <f t="shared" si="2"/>
        <v>0</v>
      </c>
    </row>
    <row r="26" spans="1:28" ht="12.95" hidden="1" customHeight="1">
      <c r="A26" s="7" t="s">
        <v>51</v>
      </c>
      <c r="B26" s="22"/>
      <c r="C26" s="22"/>
      <c r="D26" s="22"/>
      <c r="E26" s="22"/>
      <c r="F26" s="22"/>
      <c r="G26" s="22"/>
      <c r="H26" s="22"/>
      <c r="I26" s="22"/>
      <c r="J26" s="23"/>
      <c r="K26" s="22"/>
      <c r="L26" s="23"/>
      <c r="M26" s="22"/>
      <c r="N26" s="23"/>
      <c r="O26" s="22"/>
      <c r="P26" s="23"/>
      <c r="Q26" s="22"/>
      <c r="R26" s="23"/>
      <c r="S26" s="22"/>
      <c r="T26" s="23"/>
      <c r="U26" s="22"/>
      <c r="V26" s="23"/>
      <c r="W26" s="22"/>
      <c r="X26" s="23"/>
      <c r="Y26" s="22"/>
      <c r="Z26" s="31">
        <f t="shared" ref="Z26" si="7">B26+D26+F26+H26+J26+L26+N26+P26+R26+T26+V26+X26</f>
        <v>0</v>
      </c>
      <c r="AA26" s="31">
        <f t="shared" ref="AA26" si="8">C26+E26+G26+I26+K26+M26+O26+Q26+S26+U26+W26+Y26</f>
        <v>0</v>
      </c>
    </row>
    <row r="27" spans="1:28" ht="12.95" customHeight="1">
      <c r="A27" s="10" t="s">
        <v>35</v>
      </c>
      <c r="B27" s="40">
        <f t="shared" ref="B27:Y27" si="9">SUM(B28:B30)</f>
        <v>0</v>
      </c>
      <c r="C27" s="40">
        <f t="shared" si="9"/>
        <v>0</v>
      </c>
      <c r="D27" s="40">
        <f t="shared" si="9"/>
        <v>0</v>
      </c>
      <c r="E27" s="40">
        <f t="shared" si="9"/>
        <v>0</v>
      </c>
      <c r="F27" s="40">
        <f t="shared" si="9"/>
        <v>0</v>
      </c>
      <c r="G27" s="40">
        <f t="shared" si="9"/>
        <v>0</v>
      </c>
      <c r="H27" s="40">
        <f t="shared" si="9"/>
        <v>0</v>
      </c>
      <c r="I27" s="40">
        <f t="shared" si="9"/>
        <v>0</v>
      </c>
      <c r="J27" s="40">
        <f t="shared" si="9"/>
        <v>0</v>
      </c>
      <c r="K27" s="40">
        <f t="shared" si="9"/>
        <v>0</v>
      </c>
      <c r="L27" s="40">
        <f t="shared" si="9"/>
        <v>0</v>
      </c>
      <c r="M27" s="40">
        <f t="shared" si="9"/>
        <v>0</v>
      </c>
      <c r="N27" s="40">
        <f t="shared" si="9"/>
        <v>0</v>
      </c>
      <c r="O27" s="40">
        <f t="shared" si="9"/>
        <v>0</v>
      </c>
      <c r="P27" s="40">
        <f t="shared" si="9"/>
        <v>0</v>
      </c>
      <c r="Q27" s="40">
        <f t="shared" si="9"/>
        <v>0</v>
      </c>
      <c r="R27" s="40">
        <f t="shared" si="9"/>
        <v>5444.25</v>
      </c>
      <c r="S27" s="40">
        <f t="shared" si="9"/>
        <v>0</v>
      </c>
      <c r="T27" s="40">
        <f t="shared" si="9"/>
        <v>0</v>
      </c>
      <c r="U27" s="40">
        <f t="shared" si="9"/>
        <v>0</v>
      </c>
      <c r="V27" s="40">
        <f t="shared" si="9"/>
        <v>0</v>
      </c>
      <c r="W27" s="40">
        <f t="shared" si="9"/>
        <v>0</v>
      </c>
      <c r="X27" s="40">
        <f>SUM(X28:X30)</f>
        <v>0</v>
      </c>
      <c r="Y27" s="40">
        <f t="shared" si="9"/>
        <v>0</v>
      </c>
      <c r="Z27" s="31">
        <f t="shared" si="4"/>
        <v>5444.25</v>
      </c>
      <c r="AA27" s="31">
        <f t="shared" si="2"/>
        <v>0</v>
      </c>
    </row>
    <row r="28" spans="1:28" ht="12.95" hidden="1" customHeight="1">
      <c r="A28" s="26" t="s">
        <v>36</v>
      </c>
      <c r="B28" s="8"/>
      <c r="C28" s="8"/>
      <c r="D28" s="8"/>
      <c r="E28" s="8"/>
      <c r="F28" s="8"/>
      <c r="G28" s="8"/>
      <c r="H28" s="8"/>
      <c r="I28" s="8"/>
      <c r="J28" s="9"/>
      <c r="K28" s="8"/>
      <c r="L28" s="9"/>
      <c r="M28" s="8"/>
      <c r="N28" s="9"/>
      <c r="O28" s="8"/>
      <c r="P28" s="9"/>
      <c r="Q28" s="8"/>
      <c r="R28" s="9"/>
      <c r="S28" s="8"/>
      <c r="T28" s="9"/>
      <c r="U28" s="8"/>
      <c r="V28" s="9"/>
      <c r="W28" s="8"/>
      <c r="X28" s="9"/>
      <c r="Y28" s="8"/>
      <c r="Z28" s="31">
        <f t="shared" si="4"/>
        <v>0</v>
      </c>
      <c r="AA28" s="31">
        <f t="shared" si="2"/>
        <v>0</v>
      </c>
    </row>
    <row r="29" spans="1:28" ht="12.75" hidden="1" customHeight="1">
      <c r="A29" s="26" t="s">
        <v>37</v>
      </c>
      <c r="B29" s="8"/>
      <c r="C29" s="8"/>
      <c r="D29" s="8"/>
      <c r="E29" s="8"/>
      <c r="F29" s="8"/>
      <c r="G29" s="8"/>
      <c r="H29" s="8"/>
      <c r="I29" s="8"/>
      <c r="J29" s="9"/>
      <c r="K29" s="8"/>
      <c r="L29" s="9"/>
      <c r="M29" s="8"/>
      <c r="N29" s="9"/>
      <c r="O29" s="8"/>
      <c r="P29" s="9"/>
      <c r="Q29" s="8"/>
      <c r="R29" s="9"/>
      <c r="S29" s="8"/>
      <c r="T29" s="9"/>
      <c r="U29" s="8"/>
      <c r="V29" s="9"/>
      <c r="W29" s="8"/>
      <c r="X29" s="9"/>
      <c r="Y29" s="8"/>
      <c r="Z29" s="31">
        <f t="shared" si="4"/>
        <v>0</v>
      </c>
      <c r="AA29" s="31">
        <f t="shared" si="2"/>
        <v>0</v>
      </c>
    </row>
    <row r="30" spans="1:28" ht="12.95" customHeight="1">
      <c r="A30" s="27" t="s">
        <v>38</v>
      </c>
      <c r="B30" s="60">
        <v>0</v>
      </c>
      <c r="C30" s="60"/>
      <c r="D30" s="60">
        <v>0</v>
      </c>
      <c r="E30" s="60"/>
      <c r="F30" s="60">
        <v>0</v>
      </c>
      <c r="G30" s="60"/>
      <c r="H30" s="60"/>
      <c r="I30" s="60"/>
      <c r="J30" s="60"/>
      <c r="K30" s="60"/>
      <c r="L30" s="60">
        <v>0</v>
      </c>
      <c r="M30" s="60"/>
      <c r="N30" s="60"/>
      <c r="O30" s="60"/>
      <c r="P30" s="60"/>
      <c r="Q30" s="60"/>
      <c r="R30" s="60">
        <v>5444.25</v>
      </c>
      <c r="S30" s="60"/>
      <c r="T30" s="60">
        <v>0</v>
      </c>
      <c r="U30" s="60"/>
      <c r="V30" s="60">
        <v>0</v>
      </c>
      <c r="W30" s="60"/>
      <c r="X30" s="60">
        <v>0</v>
      </c>
      <c r="Y30" s="60"/>
      <c r="Z30" s="61">
        <f>B30+D30+F30+H30+J30+L30+N30+P30+R30+T30+V30+X30</f>
        <v>5444.25</v>
      </c>
      <c r="AA30" s="61">
        <f t="shared" si="2"/>
        <v>0</v>
      </c>
      <c r="AB30" s="15"/>
    </row>
    <row r="31" spans="1:28" s="14" customFormat="1" ht="12.95" customHeight="1">
      <c r="A31" s="11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3"/>
      <c r="AA31" s="12"/>
    </row>
    <row r="32" spans="1:28" s="14" customFormat="1" ht="12.95" customHeight="1">
      <c r="A32" s="11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3"/>
      <c r="AA32" s="12"/>
    </row>
    <row r="33" spans="1:26" ht="15.75" hidden="1">
      <c r="A33" s="30" t="s">
        <v>49</v>
      </c>
      <c r="B33" s="28"/>
      <c r="C33" s="28"/>
      <c r="E33"/>
      <c r="F33" s="52" t="s">
        <v>50</v>
      </c>
      <c r="G33" s="52"/>
      <c r="H33" s="52"/>
      <c r="I33" s="52"/>
      <c r="J33" s="52"/>
      <c r="K33" s="52"/>
      <c r="L33" s="52"/>
      <c r="M33" s="52"/>
      <c r="Z33" s="15"/>
    </row>
    <row r="34" spans="1:26" hidden="1">
      <c r="A34"/>
      <c r="B34" s="29" t="s">
        <v>40</v>
      </c>
      <c r="C34" s="29"/>
      <c r="E34"/>
      <c r="F34" s="51" t="s">
        <v>41</v>
      </c>
      <c r="G34" s="53"/>
      <c r="H34" s="53"/>
      <c r="I34" s="53"/>
      <c r="J34" s="53"/>
      <c r="K34" s="53"/>
      <c r="L34" s="53"/>
      <c r="M34" s="53"/>
    </row>
    <row r="35" spans="1:26" hidden="1">
      <c r="A35"/>
      <c r="B35"/>
      <c r="C35"/>
      <c r="E35"/>
      <c r="F35"/>
      <c r="G35"/>
      <c r="H35"/>
      <c r="I35"/>
      <c r="J35"/>
      <c r="K35"/>
      <c r="L35"/>
      <c r="M35"/>
    </row>
    <row r="36" spans="1:26" ht="15.75" hidden="1">
      <c r="A36" s="30" t="s">
        <v>42</v>
      </c>
      <c r="B36" s="28"/>
      <c r="C36" s="28"/>
      <c r="E36"/>
      <c r="F36" s="52" t="s">
        <v>48</v>
      </c>
      <c r="G36" s="52"/>
      <c r="H36" s="52"/>
      <c r="I36" s="52"/>
      <c r="J36" s="52"/>
      <c r="K36" s="52"/>
      <c r="L36" s="52"/>
      <c r="M36" s="52"/>
    </row>
    <row r="37" spans="1:26" hidden="1">
      <c r="A37"/>
      <c r="B37" s="29" t="s">
        <v>40</v>
      </c>
      <c r="C37" s="29"/>
      <c r="E37"/>
      <c r="F37" s="51" t="s">
        <v>41</v>
      </c>
      <c r="G37" s="53"/>
      <c r="H37" s="53"/>
      <c r="I37" s="53"/>
      <c r="J37" s="53"/>
      <c r="K37" s="53"/>
      <c r="L37" s="53"/>
      <c r="M37" s="53"/>
    </row>
    <row r="38" spans="1:26" hidden="1">
      <c r="A38"/>
      <c r="B38"/>
      <c r="C38"/>
      <c r="E38"/>
      <c r="F38"/>
      <c r="G38"/>
      <c r="H38"/>
      <c r="I38"/>
      <c r="J38"/>
      <c r="K38"/>
      <c r="L38"/>
      <c r="M38"/>
    </row>
    <row r="39" spans="1:26" ht="15.75" hidden="1">
      <c r="A39" s="30" t="s">
        <v>43</v>
      </c>
      <c r="B39" s="28"/>
      <c r="C39" s="28"/>
      <c r="E39"/>
      <c r="F39" s="52" t="s">
        <v>45</v>
      </c>
      <c r="G39" s="52"/>
      <c r="H39" s="52"/>
      <c r="I39" s="52"/>
      <c r="J39" s="52"/>
      <c r="K39" s="16"/>
      <c r="L39" s="52" t="s">
        <v>46</v>
      </c>
      <c r="M39" s="52"/>
    </row>
    <row r="40" spans="1:26" hidden="1">
      <c r="A40"/>
      <c r="B40" s="29" t="s">
        <v>40</v>
      </c>
      <c r="C40" s="29"/>
      <c r="E40"/>
      <c r="F40" s="51" t="s">
        <v>41</v>
      </c>
      <c r="G40" s="51"/>
      <c r="H40" s="51"/>
      <c r="I40" s="51"/>
      <c r="J40" s="51"/>
      <c r="K40" s="17"/>
      <c r="L40" s="51" t="s">
        <v>44</v>
      </c>
      <c r="M40" s="51"/>
    </row>
  </sheetData>
  <protectedRanges>
    <protectedRange sqref="B7:B29 C27:Y27 C12:Y12" name="krista_tr_10_0_1_1"/>
    <protectedRange sqref="C7:C11 C13:C26 C28:C29 E7:E11 E13:E26 E28:E29 G7:G11 G13:G26 G28:G29 I7:I11 I13:I26 I28:I29 K7:K11 K13:K26 K28:K29 M7:M11 M13:M26 M28:M29 O7:O11 O13:O26 O28:O29 Q7:Q11 Q13:Q26 Q28:Q29 S7:S11 S13:S26 S28:S29 U7:U11 U13:U26 U28:U29 W7:W11 W13:W26 W28:W29 Y7:Y11 Y13:Y26 Y28:Y29" name="krista_tr_11_0_1_1"/>
    <protectedRange sqref="D7:D11 D13:D26 D28:D29" name="krista_tr_121_0_1_1"/>
    <protectedRange sqref="F7:F11 F13:F26 F28:F29" name="krista_tr_14_0_1_1"/>
    <protectedRange sqref="H7:H11 H13:H26 H28:H29" name="krista_tr_16_0_1_1"/>
  </protectedRanges>
  <mergeCells count="14">
    <mergeCell ref="F40:J40"/>
    <mergeCell ref="L40:M40"/>
    <mergeCell ref="F33:M33"/>
    <mergeCell ref="F34:M34"/>
    <mergeCell ref="F36:M36"/>
    <mergeCell ref="F37:M37"/>
    <mergeCell ref="F39:J39"/>
    <mergeCell ref="L39:M39"/>
    <mergeCell ref="A1:AA1"/>
    <mergeCell ref="B4:Y4"/>
    <mergeCell ref="Z4:Z5"/>
    <mergeCell ref="AA4:AA5"/>
    <mergeCell ref="A4:A5"/>
    <mergeCell ref="A2:AA2"/>
  </mergeCells>
  <dataValidations count="1">
    <dataValidation type="decimal" allowBlank="1" showInputMessage="1" showErrorMessage="1" sqref="B7:Y11 AA31:AA32 AA983068:AA983072 AA917532:AA917536 AA851996:AA852000 AA786460:AA786464 AA720924:AA720928 AA655388:AA655392 AA589852:AA589856 AA524316:AA524320 AA458780:AA458784 AA393244:AA393248 AA327708:AA327712 AA262172:AA262176 AA196636:AA196640 AA131100:AA131104 AA65564:AA65568 AA983055:AA983066 AA917519:AA917530 AA851983:AA851994 AA786447:AA786458 AA720911:AA720922 AA655375:AA655386 AA589839:AA589850 AA524303:AA524314 AA458767:AA458778 AA393231:AA393242 AA327695:AA327706 AA262159:AA262170 AA196623:AA196634 AA131087:AA131098 AA65551:AA65562 AA983049:AA983053 AA917513:AA917517 AA851977:AA851981 AA786441:AA786445 AA720905:AA720909 AA655369:AA655373 AA589833:AA589837 AA524297:AA524301 AA458761:AA458765 AA393225:AA393229 AA327689:AA327693 AA262153:AA262157 AA196617:AA196621 AA131081:AA131085 AA65545:AA65549 B983068:Y983072 B917532:Y917536 B851996:Y852000 B786460:Y786464 B720924:Y720928 B655388:Y655392 B589852:Y589856 B524316:Y524320 B458780:Y458784 B393244:Y393248 B327708:Y327712 B262172:Y262176 B196636:Y196640 B131100:Y131104 B65564:Y65568 B28:Y32 B983055:Y983066 B917519:Y917530 B851983:Y851994 B786447:Y786458 B720911:Y720922 B655375:Y655386 B589839:Y589850 B524303:Y524314 B458767:Y458778 B393231:Y393242 B327695:Y327706 B262159:Y262170 B196623:Y196634 B131087:Y131098 B65551:Y65562 B13:Y26 B983049:Y983053 B917513:Y917517 B851977:Y851981 B786441:Y786445 B720905:Y720909 B655369:Y655373 B589833:Y589837 B524297:Y524301 B458761:Y458765 B393225:Y393229 B327689:Y327693 B262153:Y262157 B196617:Y196621 B131081:Y131085 B65545:Y65549">
      <formula1>-10000000000</formula1>
      <formula2>10000000000</formula2>
    </dataValidation>
  </dataValidations>
  <pageMargins left="0.15748031496062992" right="0.15748031496062992" top="0.74803149606299213" bottom="0.47" header="0.31496062992125984" footer="0.31496062992125984"/>
  <pageSetup paperSize="9" scale="9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99"/>
    <pageSetUpPr fitToPage="1"/>
  </sheetPr>
  <dimension ref="A1:AA40"/>
  <sheetViews>
    <sheetView zoomScaleNormal="100" workbookViewId="0">
      <selection activeCell="D29" sqref="D29:AA30"/>
    </sheetView>
  </sheetViews>
  <sheetFormatPr defaultRowHeight="15"/>
  <cols>
    <col min="1" max="1" width="36.28515625" style="1" customWidth="1"/>
    <col min="2" max="2" width="10.7109375" style="1" hidden="1" customWidth="1"/>
    <col min="3" max="3" width="8" style="1" hidden="1" customWidth="1"/>
    <col min="4" max="4" width="15.7109375" style="1" customWidth="1"/>
    <col min="5" max="5" width="8" style="1" hidden="1" customWidth="1"/>
    <col min="6" max="6" width="15.7109375" style="1" customWidth="1"/>
    <col min="7" max="7" width="8" style="1" hidden="1" customWidth="1"/>
    <col min="8" max="8" width="10.7109375" style="1" hidden="1" customWidth="1"/>
    <col min="9" max="9" width="8" style="1" hidden="1" customWidth="1"/>
    <col min="10" max="10" width="12.7109375" style="1" hidden="1" customWidth="1"/>
    <col min="11" max="11" width="8" style="1" hidden="1" customWidth="1"/>
    <col min="12" max="12" width="10.7109375" style="1" hidden="1" customWidth="1"/>
    <col min="13" max="13" width="8" style="1" hidden="1" customWidth="1"/>
    <col min="14" max="14" width="11.85546875" style="1" hidden="1" customWidth="1"/>
    <col min="15" max="15" width="8" style="1" hidden="1" customWidth="1"/>
    <col min="16" max="16" width="11" style="1" hidden="1" customWidth="1"/>
    <col min="17" max="17" width="8" style="1" hidden="1" customWidth="1"/>
    <col min="18" max="18" width="17.7109375" style="1" customWidth="1"/>
    <col min="19" max="19" width="9.42578125" style="1" hidden="1" customWidth="1"/>
    <col min="20" max="20" width="17.7109375" style="1" customWidth="1"/>
    <col min="21" max="21" width="13.85546875" style="1" hidden="1" customWidth="1"/>
    <col min="22" max="22" width="14.85546875" style="1" hidden="1" customWidth="1"/>
    <col min="23" max="23" width="8" style="1" hidden="1" customWidth="1"/>
    <col min="24" max="24" width="9.140625" style="1" hidden="1" customWidth="1"/>
    <col min="25" max="25" width="8" style="1" hidden="1" customWidth="1"/>
    <col min="26" max="26" width="13" style="1" customWidth="1"/>
    <col min="27" max="27" width="9.28515625" style="1" customWidth="1"/>
    <col min="28" max="16384" width="9.140625" style="1"/>
  </cols>
  <sheetData>
    <row r="1" spans="1:27" ht="16.5">
      <c r="A1" s="42" t="s">
        <v>55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</row>
    <row r="2" spans="1:27" ht="16.5">
      <c r="A2" s="50" t="s">
        <v>47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</row>
    <row r="3" spans="1:27" ht="16.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41" t="s">
        <v>53</v>
      </c>
    </row>
    <row r="4" spans="1:27" ht="24.75" customHeight="1">
      <c r="A4" s="48" t="s">
        <v>3</v>
      </c>
      <c r="B4" s="54" t="s">
        <v>0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6"/>
      <c r="Z4" s="46" t="s">
        <v>39</v>
      </c>
      <c r="AA4" s="46" t="s">
        <v>2</v>
      </c>
    </row>
    <row r="5" spans="1:27" ht="90" customHeight="1">
      <c r="A5" s="49"/>
      <c r="B5" s="2" t="s">
        <v>4</v>
      </c>
      <c r="C5" s="2" t="s">
        <v>5</v>
      </c>
      <c r="D5" s="2" t="s">
        <v>6</v>
      </c>
      <c r="E5" s="2" t="s">
        <v>5</v>
      </c>
      <c r="F5" s="2" t="s">
        <v>7</v>
      </c>
      <c r="G5" s="2" t="s">
        <v>5</v>
      </c>
      <c r="H5" s="2" t="s">
        <v>8</v>
      </c>
      <c r="I5" s="2" t="s">
        <v>5</v>
      </c>
      <c r="J5" s="3" t="s">
        <v>9</v>
      </c>
      <c r="K5" s="2" t="s">
        <v>5</v>
      </c>
      <c r="L5" s="3" t="s">
        <v>10</v>
      </c>
      <c r="M5" s="2" t="s">
        <v>5</v>
      </c>
      <c r="N5" s="3" t="s">
        <v>11</v>
      </c>
      <c r="O5" s="2" t="s">
        <v>5</v>
      </c>
      <c r="P5" s="3" t="s">
        <v>12</v>
      </c>
      <c r="Q5" s="2" t="s">
        <v>5</v>
      </c>
      <c r="R5" s="4" t="s">
        <v>13</v>
      </c>
      <c r="S5" s="2" t="s">
        <v>5</v>
      </c>
      <c r="T5" s="4" t="s">
        <v>14</v>
      </c>
      <c r="U5" s="2" t="s">
        <v>5</v>
      </c>
      <c r="V5" s="2" t="s">
        <v>15</v>
      </c>
      <c r="W5" s="2" t="s">
        <v>5</v>
      </c>
      <c r="X5" s="5" t="s">
        <v>16</v>
      </c>
      <c r="Y5" s="2" t="s">
        <v>5</v>
      </c>
      <c r="Z5" s="47"/>
      <c r="AA5" s="47"/>
    </row>
    <row r="6" spans="1:27" ht="12.95" customHeight="1">
      <c r="A6" s="6" t="s">
        <v>17</v>
      </c>
      <c r="B6" s="18">
        <f>SUM(B7:B12,B17:B27)</f>
        <v>0</v>
      </c>
      <c r="C6" s="18">
        <f t="shared" ref="C6:Y6" si="0">SUM(C7:C12,C17:C27)</f>
        <v>0</v>
      </c>
      <c r="D6" s="38">
        <f t="shared" si="0"/>
        <v>683731.58000000007</v>
      </c>
      <c r="E6" s="38">
        <f t="shared" si="0"/>
        <v>0</v>
      </c>
      <c r="F6" s="38">
        <f t="shared" si="0"/>
        <v>472481.08999999997</v>
      </c>
      <c r="G6" s="38">
        <f t="shared" si="0"/>
        <v>0</v>
      </c>
      <c r="H6" s="38">
        <f t="shared" si="0"/>
        <v>0</v>
      </c>
      <c r="I6" s="38">
        <f t="shared" si="0"/>
        <v>0</v>
      </c>
      <c r="J6" s="38">
        <f t="shared" si="0"/>
        <v>0</v>
      </c>
      <c r="K6" s="38">
        <f t="shared" si="0"/>
        <v>0</v>
      </c>
      <c r="L6" s="38">
        <f t="shared" si="0"/>
        <v>0</v>
      </c>
      <c r="M6" s="38">
        <f t="shared" si="0"/>
        <v>0</v>
      </c>
      <c r="N6" s="38">
        <f t="shared" si="0"/>
        <v>0</v>
      </c>
      <c r="O6" s="38">
        <f t="shared" si="0"/>
        <v>0</v>
      </c>
      <c r="P6" s="38">
        <f t="shared" si="0"/>
        <v>0</v>
      </c>
      <c r="Q6" s="38">
        <f t="shared" si="0"/>
        <v>0</v>
      </c>
      <c r="R6" s="38">
        <f t="shared" si="0"/>
        <v>457066.82</v>
      </c>
      <c r="S6" s="38">
        <f t="shared" si="0"/>
        <v>0</v>
      </c>
      <c r="T6" s="38">
        <f t="shared" si="0"/>
        <v>62694.030000000006</v>
      </c>
      <c r="U6" s="38">
        <f>SUM(U7:U12,U17:U27)</f>
        <v>0</v>
      </c>
      <c r="V6" s="38">
        <f t="shared" si="0"/>
        <v>0</v>
      </c>
      <c r="W6" s="38">
        <f t="shared" si="0"/>
        <v>0</v>
      </c>
      <c r="X6" s="38">
        <f t="shared" si="0"/>
        <v>0</v>
      </c>
      <c r="Y6" s="38">
        <f t="shared" si="0"/>
        <v>0</v>
      </c>
      <c r="Z6" s="38">
        <f t="shared" ref="Z6:AA11" si="1">B6+D6+F6+H6+J6+L6+N6+P6+R6+T6+V6+X6</f>
        <v>1675973.52</v>
      </c>
      <c r="AA6" s="38">
        <f t="shared" si="1"/>
        <v>0</v>
      </c>
    </row>
    <row r="7" spans="1:27" ht="12.95" customHeight="1">
      <c r="A7" s="7" t="s">
        <v>18</v>
      </c>
      <c r="B7" s="8"/>
      <c r="C7" s="8"/>
      <c r="D7" s="8">
        <v>20</v>
      </c>
      <c r="E7" s="8">
        <v>0</v>
      </c>
      <c r="F7" s="8">
        <v>0</v>
      </c>
      <c r="G7" s="8"/>
      <c r="H7" s="8"/>
      <c r="I7" s="8"/>
      <c r="J7" s="9"/>
      <c r="K7" s="8"/>
      <c r="L7" s="9"/>
      <c r="M7" s="8"/>
      <c r="N7" s="9"/>
      <c r="O7" s="8"/>
      <c r="P7" s="9"/>
      <c r="Q7" s="8"/>
      <c r="R7" s="9">
        <v>0</v>
      </c>
      <c r="S7" s="8"/>
      <c r="T7" s="9">
        <v>0</v>
      </c>
      <c r="U7" s="8"/>
      <c r="V7" s="9"/>
      <c r="W7" s="8"/>
      <c r="X7" s="9"/>
      <c r="Y7" s="8"/>
      <c r="Z7" s="31">
        <f t="shared" si="1"/>
        <v>20</v>
      </c>
      <c r="AA7" s="31">
        <f t="shared" si="1"/>
        <v>0</v>
      </c>
    </row>
    <row r="8" spans="1:27" ht="12.95" customHeight="1">
      <c r="A8" s="7" t="s">
        <v>19</v>
      </c>
      <c r="B8" s="8"/>
      <c r="C8" s="8"/>
      <c r="D8" s="8">
        <v>0</v>
      </c>
      <c r="E8" s="8">
        <v>0</v>
      </c>
      <c r="F8" s="8">
        <v>6800</v>
      </c>
      <c r="G8" s="8"/>
      <c r="H8" s="8"/>
      <c r="I8" s="8"/>
      <c r="J8" s="9"/>
      <c r="K8" s="8"/>
      <c r="L8" s="9"/>
      <c r="M8" s="8"/>
      <c r="N8" s="9"/>
      <c r="O8" s="8"/>
      <c r="P8" s="9"/>
      <c r="Q8" s="8"/>
      <c r="R8" s="9">
        <v>0</v>
      </c>
      <c r="S8" s="8"/>
      <c r="T8" s="9">
        <v>0</v>
      </c>
      <c r="U8" s="8"/>
      <c r="V8" s="9"/>
      <c r="W8" s="8"/>
      <c r="X8" s="9"/>
      <c r="Y8" s="8"/>
      <c r="Z8" s="31">
        <f t="shared" si="1"/>
        <v>6800</v>
      </c>
      <c r="AA8" s="31">
        <f t="shared" si="1"/>
        <v>0</v>
      </c>
    </row>
    <row r="9" spans="1:27" ht="12.95" customHeight="1">
      <c r="A9" s="7" t="s">
        <v>20</v>
      </c>
      <c r="B9" s="8"/>
      <c r="C9" s="8"/>
      <c r="D9" s="8">
        <v>182768.03</v>
      </c>
      <c r="E9" s="8">
        <v>0</v>
      </c>
      <c r="F9" s="8">
        <v>28975.56</v>
      </c>
      <c r="G9" s="8"/>
      <c r="H9" s="8"/>
      <c r="I9" s="8"/>
      <c r="J9" s="9"/>
      <c r="K9" s="8"/>
      <c r="L9" s="9"/>
      <c r="M9" s="8"/>
      <c r="N9" s="9"/>
      <c r="O9" s="8"/>
      <c r="P9" s="9"/>
      <c r="Q9" s="8"/>
      <c r="R9" s="9">
        <v>363054.2</v>
      </c>
      <c r="S9" s="8"/>
      <c r="T9" s="9">
        <v>0</v>
      </c>
      <c r="U9" s="8"/>
      <c r="V9" s="9"/>
      <c r="W9" s="8"/>
      <c r="X9" s="9"/>
      <c r="Y9" s="8"/>
      <c r="Z9" s="31">
        <f t="shared" si="1"/>
        <v>574797.79</v>
      </c>
      <c r="AA9" s="31">
        <f t="shared" si="1"/>
        <v>0</v>
      </c>
    </row>
    <row r="10" spans="1:27" ht="12.95" customHeight="1">
      <c r="A10" s="7" t="s">
        <v>21</v>
      </c>
      <c r="B10" s="8"/>
      <c r="C10" s="8"/>
      <c r="D10" s="8">
        <v>9566.11</v>
      </c>
      <c r="E10" s="8">
        <v>0</v>
      </c>
      <c r="F10" s="8">
        <v>17508.509999999998</v>
      </c>
      <c r="G10" s="8"/>
      <c r="H10" s="8"/>
      <c r="I10" s="8"/>
      <c r="J10" s="9"/>
      <c r="K10" s="8"/>
      <c r="L10" s="9"/>
      <c r="M10" s="8"/>
      <c r="N10" s="9"/>
      <c r="O10" s="8"/>
      <c r="P10" s="9"/>
      <c r="Q10" s="8"/>
      <c r="R10" s="9">
        <v>0</v>
      </c>
      <c r="S10" s="8"/>
      <c r="T10" s="9">
        <v>0</v>
      </c>
      <c r="U10" s="8"/>
      <c r="V10" s="9"/>
      <c r="W10" s="8"/>
      <c r="X10" s="9"/>
      <c r="Y10" s="8"/>
      <c r="Z10" s="31">
        <f t="shared" si="1"/>
        <v>27074.62</v>
      </c>
      <c r="AA10" s="31">
        <f t="shared" si="1"/>
        <v>0</v>
      </c>
    </row>
    <row r="11" spans="1:27" ht="12.95" customHeight="1">
      <c r="A11" s="7" t="s">
        <v>22</v>
      </c>
      <c r="B11" s="8"/>
      <c r="C11" s="8"/>
      <c r="D11" s="8">
        <v>0</v>
      </c>
      <c r="E11" s="8">
        <v>0</v>
      </c>
      <c r="F11" s="8">
        <v>11841.3</v>
      </c>
      <c r="G11" s="8"/>
      <c r="H11" s="8"/>
      <c r="I11" s="8"/>
      <c r="J11" s="9"/>
      <c r="K11" s="8"/>
      <c r="L11" s="9"/>
      <c r="M11" s="8"/>
      <c r="N11" s="9"/>
      <c r="O11" s="8"/>
      <c r="P11" s="9"/>
      <c r="Q11" s="8"/>
      <c r="R11" s="9">
        <v>0</v>
      </c>
      <c r="S11" s="8"/>
      <c r="T11" s="9">
        <v>0</v>
      </c>
      <c r="U11" s="8"/>
      <c r="V11" s="9"/>
      <c r="W11" s="8"/>
      <c r="X11" s="9"/>
      <c r="Y11" s="8"/>
      <c r="Z11" s="31">
        <f t="shared" si="1"/>
        <v>11841.3</v>
      </c>
      <c r="AA11" s="31">
        <f t="shared" si="1"/>
        <v>0</v>
      </c>
    </row>
    <row r="12" spans="1:27" ht="12.95" customHeight="1">
      <c r="A12" s="7" t="s">
        <v>23</v>
      </c>
      <c r="B12" s="19">
        <f>SUM(B13:B16)</f>
        <v>0</v>
      </c>
      <c r="C12" s="19">
        <f t="shared" ref="C12:Y12" si="2">SUM(C13:C16)</f>
        <v>0</v>
      </c>
      <c r="D12" s="39">
        <f t="shared" si="2"/>
        <v>122389.13</v>
      </c>
      <c r="E12" s="39">
        <f t="shared" si="2"/>
        <v>0</v>
      </c>
      <c r="F12" s="39">
        <f t="shared" si="2"/>
        <v>149019.39000000001</v>
      </c>
      <c r="G12" s="39">
        <f t="shared" si="2"/>
        <v>0</v>
      </c>
      <c r="H12" s="39">
        <f t="shared" si="2"/>
        <v>0</v>
      </c>
      <c r="I12" s="39">
        <f t="shared" si="2"/>
        <v>0</v>
      </c>
      <c r="J12" s="39">
        <f t="shared" si="2"/>
        <v>0</v>
      </c>
      <c r="K12" s="39">
        <f t="shared" si="2"/>
        <v>0</v>
      </c>
      <c r="L12" s="39">
        <f t="shared" si="2"/>
        <v>0</v>
      </c>
      <c r="M12" s="39">
        <f t="shared" si="2"/>
        <v>0</v>
      </c>
      <c r="N12" s="39">
        <f t="shared" si="2"/>
        <v>0</v>
      </c>
      <c r="O12" s="39">
        <f t="shared" si="2"/>
        <v>0</v>
      </c>
      <c r="P12" s="39">
        <f t="shared" si="2"/>
        <v>0</v>
      </c>
      <c r="Q12" s="39">
        <f t="shared" si="2"/>
        <v>0</v>
      </c>
      <c r="R12" s="39">
        <f t="shared" si="2"/>
        <v>0</v>
      </c>
      <c r="S12" s="39">
        <f t="shared" si="2"/>
        <v>0</v>
      </c>
      <c r="T12" s="39">
        <f t="shared" si="2"/>
        <v>15709.69</v>
      </c>
      <c r="U12" s="39">
        <f t="shared" si="2"/>
        <v>0</v>
      </c>
      <c r="V12" s="39">
        <f t="shared" si="2"/>
        <v>0</v>
      </c>
      <c r="W12" s="39">
        <f t="shared" si="2"/>
        <v>0</v>
      </c>
      <c r="X12" s="39">
        <f t="shared" si="2"/>
        <v>0</v>
      </c>
      <c r="Y12" s="39">
        <f t="shared" si="2"/>
        <v>0</v>
      </c>
      <c r="Z12" s="31">
        <f>B12+D12+F12+H12+J12+L12+N12+P12+R12+T12+V12+X12</f>
        <v>287118.21000000002</v>
      </c>
      <c r="AA12" s="31">
        <f t="shared" ref="AA12:AA30" si="3">C12+E12+G12+I12+K12+M12+O12+Q12+S12+U12+W12+Y12</f>
        <v>0</v>
      </c>
    </row>
    <row r="13" spans="1:27" ht="12.95" customHeight="1">
      <c r="A13" s="24" t="s">
        <v>24</v>
      </c>
      <c r="B13" s="8"/>
      <c r="C13" s="8"/>
      <c r="D13" s="59">
        <v>57241.08</v>
      </c>
      <c r="E13" s="59">
        <v>0</v>
      </c>
      <c r="F13" s="59">
        <v>120681.72</v>
      </c>
      <c r="G13" s="59"/>
      <c r="H13" s="59"/>
      <c r="I13" s="59"/>
      <c r="J13" s="60"/>
      <c r="K13" s="59"/>
      <c r="L13" s="60"/>
      <c r="M13" s="59"/>
      <c r="N13" s="60"/>
      <c r="O13" s="59"/>
      <c r="P13" s="60"/>
      <c r="Q13" s="59"/>
      <c r="R13" s="60">
        <v>0</v>
      </c>
      <c r="S13" s="59"/>
      <c r="T13" s="60">
        <v>0</v>
      </c>
      <c r="U13" s="59"/>
      <c r="V13" s="60"/>
      <c r="W13" s="59"/>
      <c r="X13" s="60"/>
      <c r="Y13" s="59"/>
      <c r="Z13" s="61">
        <f t="shared" ref="Z13:Z30" si="4">B13+D13+F13+H13+J13+L13+N13+P13+R13+T13+V13+X13</f>
        <v>177922.8</v>
      </c>
      <c r="AA13" s="61">
        <f t="shared" si="3"/>
        <v>0</v>
      </c>
    </row>
    <row r="14" spans="1:27" ht="12.95" customHeight="1">
      <c r="A14" s="24" t="s">
        <v>25</v>
      </c>
      <c r="B14" s="8"/>
      <c r="C14" s="8"/>
      <c r="D14" s="59">
        <v>64031.42</v>
      </c>
      <c r="E14" s="59">
        <v>0</v>
      </c>
      <c r="F14" s="59">
        <v>28337.67</v>
      </c>
      <c r="G14" s="59"/>
      <c r="H14" s="59"/>
      <c r="I14" s="59"/>
      <c r="J14" s="60"/>
      <c r="K14" s="59"/>
      <c r="L14" s="60"/>
      <c r="M14" s="59"/>
      <c r="N14" s="60"/>
      <c r="O14" s="59"/>
      <c r="P14" s="60"/>
      <c r="Q14" s="59"/>
      <c r="R14" s="60">
        <v>0</v>
      </c>
      <c r="S14" s="59"/>
      <c r="T14" s="60">
        <v>0</v>
      </c>
      <c r="U14" s="59"/>
      <c r="V14" s="60"/>
      <c r="W14" s="59"/>
      <c r="X14" s="60"/>
      <c r="Y14" s="59"/>
      <c r="Z14" s="61">
        <f t="shared" si="4"/>
        <v>92369.09</v>
      </c>
      <c r="AA14" s="61">
        <f t="shared" si="3"/>
        <v>0</v>
      </c>
    </row>
    <row r="15" spans="1:27" ht="12.95" customHeight="1">
      <c r="A15" s="24" t="s">
        <v>26</v>
      </c>
      <c r="B15" s="8"/>
      <c r="C15" s="8"/>
      <c r="D15" s="59">
        <v>1116.6300000000001</v>
      </c>
      <c r="E15" s="59">
        <v>0</v>
      </c>
      <c r="F15" s="59">
        <v>0</v>
      </c>
      <c r="G15" s="59"/>
      <c r="H15" s="59"/>
      <c r="I15" s="59"/>
      <c r="J15" s="60"/>
      <c r="K15" s="59"/>
      <c r="L15" s="60"/>
      <c r="M15" s="59"/>
      <c r="N15" s="60"/>
      <c r="O15" s="59"/>
      <c r="P15" s="60"/>
      <c r="Q15" s="59"/>
      <c r="R15" s="60">
        <v>0</v>
      </c>
      <c r="S15" s="59"/>
      <c r="T15" s="60">
        <v>15709.69</v>
      </c>
      <c r="U15" s="59"/>
      <c r="V15" s="60"/>
      <c r="W15" s="59"/>
      <c r="X15" s="60"/>
      <c r="Y15" s="59"/>
      <c r="Z15" s="61">
        <f t="shared" si="4"/>
        <v>16826.32</v>
      </c>
      <c r="AA15" s="61">
        <f t="shared" si="3"/>
        <v>0</v>
      </c>
    </row>
    <row r="16" spans="1:27" ht="12.95" hidden="1" customHeight="1">
      <c r="A16" s="25" t="s">
        <v>27</v>
      </c>
      <c r="B16" s="8"/>
      <c r="C16" s="8"/>
      <c r="D16" s="8"/>
      <c r="E16" s="8"/>
      <c r="F16" s="8"/>
      <c r="G16" s="8"/>
      <c r="H16" s="8"/>
      <c r="I16" s="8"/>
      <c r="J16" s="9"/>
      <c r="K16" s="8"/>
      <c r="L16" s="9"/>
      <c r="M16" s="8"/>
      <c r="N16" s="9"/>
      <c r="O16" s="8"/>
      <c r="P16" s="9"/>
      <c r="Q16" s="8"/>
      <c r="R16" s="9"/>
      <c r="S16" s="8"/>
      <c r="T16" s="9"/>
      <c r="U16" s="8"/>
      <c r="V16" s="9"/>
      <c r="W16" s="8"/>
      <c r="X16" s="9"/>
      <c r="Y16" s="8"/>
      <c r="Z16" s="31">
        <f t="shared" si="4"/>
        <v>0</v>
      </c>
      <c r="AA16" s="31">
        <f t="shared" si="3"/>
        <v>0</v>
      </c>
    </row>
    <row r="17" spans="1:27" ht="12.95" customHeight="1">
      <c r="A17" s="7" t="s">
        <v>28</v>
      </c>
      <c r="B17" s="8"/>
      <c r="C17" s="8"/>
      <c r="D17" s="8">
        <v>0</v>
      </c>
      <c r="E17" s="8">
        <v>0</v>
      </c>
      <c r="F17" s="8">
        <v>7800</v>
      </c>
      <c r="G17" s="8"/>
      <c r="H17" s="8"/>
      <c r="I17" s="8"/>
      <c r="J17" s="9"/>
      <c r="K17" s="8"/>
      <c r="L17" s="9"/>
      <c r="M17" s="8"/>
      <c r="N17" s="9"/>
      <c r="O17" s="8"/>
      <c r="P17" s="9"/>
      <c r="Q17" s="8"/>
      <c r="R17" s="9">
        <v>0</v>
      </c>
      <c r="S17" s="8"/>
      <c r="T17" s="9">
        <v>0</v>
      </c>
      <c r="U17" s="8"/>
      <c r="V17" s="9"/>
      <c r="W17" s="8"/>
      <c r="X17" s="9"/>
      <c r="Y17" s="8"/>
      <c r="Z17" s="31">
        <f t="shared" si="4"/>
        <v>7800</v>
      </c>
      <c r="AA17" s="31">
        <f t="shared" si="3"/>
        <v>0</v>
      </c>
    </row>
    <row r="18" spans="1:27" ht="12.95" customHeight="1">
      <c r="A18" s="7" t="s">
        <v>29</v>
      </c>
      <c r="B18" s="8"/>
      <c r="C18" s="8"/>
      <c r="D18" s="8">
        <v>9254</v>
      </c>
      <c r="E18" s="8">
        <v>0</v>
      </c>
      <c r="F18" s="8">
        <v>95126.92</v>
      </c>
      <c r="G18" s="8"/>
      <c r="H18" s="8"/>
      <c r="I18" s="8"/>
      <c r="J18" s="9"/>
      <c r="K18" s="8"/>
      <c r="L18" s="9"/>
      <c r="M18" s="8"/>
      <c r="N18" s="9"/>
      <c r="O18" s="8"/>
      <c r="P18" s="9"/>
      <c r="Q18" s="8"/>
      <c r="R18" s="9">
        <v>0</v>
      </c>
      <c r="S18" s="8"/>
      <c r="T18" s="9">
        <v>0</v>
      </c>
      <c r="U18" s="8"/>
      <c r="V18" s="9"/>
      <c r="W18" s="8"/>
      <c r="X18" s="9"/>
      <c r="Y18" s="8"/>
      <c r="Z18" s="31">
        <f t="shared" si="4"/>
        <v>104380.92</v>
      </c>
      <c r="AA18" s="31">
        <f t="shared" si="3"/>
        <v>0</v>
      </c>
    </row>
    <row r="19" spans="1:27" ht="12.95" customHeight="1">
      <c r="A19" s="7" t="s">
        <v>30</v>
      </c>
      <c r="B19" s="8"/>
      <c r="C19" s="8"/>
      <c r="D19" s="8">
        <v>93566.29</v>
      </c>
      <c r="E19" s="8">
        <v>0</v>
      </c>
      <c r="F19" s="8">
        <v>40286.480000000003</v>
      </c>
      <c r="G19" s="8"/>
      <c r="H19" s="8"/>
      <c r="I19" s="8"/>
      <c r="J19" s="9"/>
      <c r="K19" s="8"/>
      <c r="L19" s="9"/>
      <c r="M19" s="8"/>
      <c r="N19" s="9"/>
      <c r="O19" s="8"/>
      <c r="P19" s="9"/>
      <c r="Q19" s="8"/>
      <c r="R19" s="9">
        <v>9017.6</v>
      </c>
      <c r="S19" s="8"/>
      <c r="T19" s="9">
        <v>45982.720000000001</v>
      </c>
      <c r="U19" s="8"/>
      <c r="V19" s="9"/>
      <c r="W19" s="8"/>
      <c r="X19" s="9"/>
      <c r="Y19" s="8"/>
      <c r="Z19" s="31">
        <f t="shared" si="4"/>
        <v>188853.09</v>
      </c>
      <c r="AA19" s="31">
        <f t="shared" si="3"/>
        <v>0</v>
      </c>
    </row>
    <row r="20" spans="1:27" ht="23.25" hidden="1" customHeight="1">
      <c r="A20" s="7" t="s">
        <v>52</v>
      </c>
      <c r="B20" s="8"/>
      <c r="C20" s="8"/>
      <c r="D20" s="8"/>
      <c r="E20" s="8"/>
      <c r="F20" s="8"/>
      <c r="G20" s="8"/>
      <c r="H20" s="8"/>
      <c r="I20" s="8"/>
      <c r="J20" s="9"/>
      <c r="K20" s="8"/>
      <c r="L20" s="9"/>
      <c r="M20" s="8"/>
      <c r="N20" s="9"/>
      <c r="O20" s="8"/>
      <c r="P20" s="9"/>
      <c r="Q20" s="8"/>
      <c r="R20" s="9"/>
      <c r="S20" s="8"/>
      <c r="T20" s="9"/>
      <c r="U20" s="8"/>
      <c r="V20" s="9"/>
      <c r="W20" s="8"/>
      <c r="X20" s="9"/>
      <c r="Y20" s="8"/>
      <c r="Z20" s="31">
        <f t="shared" ref="Z20" si="5">B20+D20+F20+H20+J20+L20+N20+P20+R20+T20+V20+X20</f>
        <v>0</v>
      </c>
      <c r="AA20" s="31">
        <f t="shared" ref="AA20" si="6">C20+E20+G20+I20+K20+M20+O20+Q20+S20+U20+W20+Y20</f>
        <v>0</v>
      </c>
    </row>
    <row r="21" spans="1:27" ht="33.75" hidden="1">
      <c r="A21" s="7" t="s">
        <v>31</v>
      </c>
      <c r="B21" s="8"/>
      <c r="C21" s="8"/>
      <c r="D21" s="8"/>
      <c r="E21" s="8"/>
      <c r="F21" s="8"/>
      <c r="G21" s="8"/>
      <c r="H21" s="8"/>
      <c r="I21" s="8"/>
      <c r="J21" s="9"/>
      <c r="K21" s="8"/>
      <c r="L21" s="9"/>
      <c r="M21" s="8"/>
      <c r="N21" s="9"/>
      <c r="O21" s="8"/>
      <c r="P21" s="9"/>
      <c r="Q21" s="8"/>
      <c r="R21" s="9"/>
      <c r="S21" s="8"/>
      <c r="T21" s="9"/>
      <c r="U21" s="8"/>
      <c r="V21" s="9"/>
      <c r="W21" s="8"/>
      <c r="X21" s="9"/>
      <c r="Y21" s="8"/>
      <c r="Z21" s="31">
        <f t="shared" si="4"/>
        <v>0</v>
      </c>
      <c r="AA21" s="31">
        <f t="shared" si="3"/>
        <v>0</v>
      </c>
    </row>
    <row r="22" spans="1:27" ht="12.95" hidden="1" customHeight="1">
      <c r="A22" s="7" t="s">
        <v>32</v>
      </c>
      <c r="B22" s="8"/>
      <c r="C22" s="8"/>
      <c r="D22" s="8"/>
      <c r="E22" s="8"/>
      <c r="F22" s="8"/>
      <c r="G22" s="8"/>
      <c r="H22" s="8"/>
      <c r="I22" s="8"/>
      <c r="J22" s="9"/>
      <c r="K22" s="8"/>
      <c r="L22" s="9"/>
      <c r="M22" s="8"/>
      <c r="N22" s="9"/>
      <c r="O22" s="8"/>
      <c r="P22" s="9"/>
      <c r="Q22" s="8"/>
      <c r="R22" s="9"/>
      <c r="S22" s="8"/>
      <c r="T22" s="9"/>
      <c r="U22" s="8"/>
      <c r="V22" s="9"/>
      <c r="W22" s="8"/>
      <c r="X22" s="9"/>
      <c r="Y22" s="8"/>
      <c r="Z22" s="31">
        <f t="shared" si="4"/>
        <v>0</v>
      </c>
      <c r="AA22" s="31">
        <f t="shared" si="3"/>
        <v>0</v>
      </c>
    </row>
    <row r="23" spans="1:27" ht="22.5" hidden="1">
      <c r="A23" s="7" t="s">
        <v>33</v>
      </c>
      <c r="B23" s="8"/>
      <c r="C23" s="8"/>
      <c r="D23" s="8"/>
      <c r="E23" s="8"/>
      <c r="F23" s="8"/>
      <c r="G23" s="8"/>
      <c r="H23" s="8"/>
      <c r="I23" s="8"/>
      <c r="J23" s="9"/>
      <c r="K23" s="8"/>
      <c r="L23" s="9"/>
      <c r="M23" s="8"/>
      <c r="N23" s="9"/>
      <c r="O23" s="8"/>
      <c r="P23" s="9"/>
      <c r="Q23" s="8"/>
      <c r="R23" s="9"/>
      <c r="S23" s="8"/>
      <c r="T23" s="9"/>
      <c r="U23" s="8"/>
      <c r="V23" s="9"/>
      <c r="W23" s="8"/>
      <c r="X23" s="9"/>
      <c r="Y23" s="8"/>
      <c r="Z23" s="31">
        <f t="shared" si="4"/>
        <v>0</v>
      </c>
      <c r="AA23" s="31">
        <f t="shared" si="3"/>
        <v>0</v>
      </c>
    </row>
    <row r="24" spans="1:27" ht="12.95" customHeight="1">
      <c r="A24" s="7" t="s">
        <v>16</v>
      </c>
      <c r="B24" s="8"/>
      <c r="C24" s="8"/>
      <c r="D24" s="8">
        <f>39523.78-35647.28</f>
        <v>3876.5</v>
      </c>
      <c r="E24" s="8">
        <v>0</v>
      </c>
      <c r="F24" s="8">
        <v>85883.5</v>
      </c>
      <c r="G24" s="8"/>
      <c r="H24" s="8"/>
      <c r="I24" s="8"/>
      <c r="J24" s="9"/>
      <c r="K24" s="8"/>
      <c r="L24" s="9"/>
      <c r="M24" s="8"/>
      <c r="N24" s="9"/>
      <c r="O24" s="8"/>
      <c r="P24" s="9"/>
      <c r="Q24" s="8"/>
      <c r="R24" s="9">
        <v>84995.02</v>
      </c>
      <c r="S24" s="8"/>
      <c r="T24" s="9">
        <v>411.62</v>
      </c>
      <c r="U24" s="8"/>
      <c r="V24" s="9"/>
      <c r="W24" s="8"/>
      <c r="X24" s="9"/>
      <c r="Y24" s="8"/>
      <c r="Z24" s="31">
        <f t="shared" si="4"/>
        <v>175166.64</v>
      </c>
      <c r="AA24" s="31">
        <f t="shared" si="3"/>
        <v>0</v>
      </c>
    </row>
    <row r="25" spans="1:27" ht="12.95" customHeight="1">
      <c r="A25" s="7" t="s">
        <v>34</v>
      </c>
      <c r="B25" s="8"/>
      <c r="C25" s="8"/>
      <c r="D25" s="8">
        <v>20498.439999999999</v>
      </c>
      <c r="E25" s="8">
        <v>0</v>
      </c>
      <c r="F25" s="8">
        <v>0</v>
      </c>
      <c r="G25" s="8"/>
      <c r="H25" s="8"/>
      <c r="I25" s="8"/>
      <c r="J25" s="9"/>
      <c r="K25" s="8"/>
      <c r="L25" s="9"/>
      <c r="M25" s="8"/>
      <c r="N25" s="9"/>
      <c r="O25" s="8"/>
      <c r="P25" s="9"/>
      <c r="Q25" s="8"/>
      <c r="R25" s="9">
        <v>0</v>
      </c>
      <c r="S25" s="8"/>
      <c r="T25" s="9">
        <v>0</v>
      </c>
      <c r="U25" s="8"/>
      <c r="V25" s="9"/>
      <c r="W25" s="8"/>
      <c r="X25" s="9"/>
      <c r="Y25" s="8"/>
      <c r="Z25" s="31">
        <f t="shared" si="4"/>
        <v>20498.439999999999</v>
      </c>
      <c r="AA25" s="31">
        <f t="shared" si="3"/>
        <v>0</v>
      </c>
    </row>
    <row r="26" spans="1:27" ht="12.95" hidden="1" customHeight="1">
      <c r="A26" s="7" t="s">
        <v>51</v>
      </c>
      <c r="B26" s="22"/>
      <c r="C26" s="22"/>
      <c r="D26" s="22"/>
      <c r="E26" s="22"/>
      <c r="F26" s="22"/>
      <c r="G26" s="22"/>
      <c r="H26" s="22"/>
      <c r="I26" s="22"/>
      <c r="J26" s="23"/>
      <c r="K26" s="22"/>
      <c r="L26" s="23"/>
      <c r="M26" s="22"/>
      <c r="N26" s="23"/>
      <c r="O26" s="22"/>
      <c r="P26" s="23"/>
      <c r="Q26" s="22"/>
      <c r="R26" s="23"/>
      <c r="S26" s="22"/>
      <c r="T26" s="23"/>
      <c r="U26" s="22"/>
      <c r="V26" s="23"/>
      <c r="W26" s="22"/>
      <c r="X26" s="23"/>
      <c r="Y26" s="22"/>
      <c r="Z26" s="31">
        <f t="shared" ref="Z26" si="7">B26+D26+F26+H26+J26+L26+N26+P26+R26+T26+V26+X26</f>
        <v>0</v>
      </c>
      <c r="AA26" s="31">
        <f t="shared" ref="AA26" si="8">C26+E26+G26+I26+K26+M26+O26+Q26+S26+U26+W26+Y26</f>
        <v>0</v>
      </c>
    </row>
    <row r="27" spans="1:27" ht="12.95" customHeight="1">
      <c r="A27" s="10" t="s">
        <v>35</v>
      </c>
      <c r="B27" s="20">
        <f>SUM(B28:B30)</f>
        <v>0</v>
      </c>
      <c r="C27" s="20">
        <f t="shared" ref="C27:Y27" si="9">SUM(C28:C30)</f>
        <v>0</v>
      </c>
      <c r="D27" s="40">
        <f t="shared" si="9"/>
        <v>241793.08000000002</v>
      </c>
      <c r="E27" s="40">
        <f t="shared" si="9"/>
        <v>0</v>
      </c>
      <c r="F27" s="40">
        <f t="shared" si="9"/>
        <v>29239.43</v>
      </c>
      <c r="G27" s="40">
        <f t="shared" si="9"/>
        <v>0</v>
      </c>
      <c r="H27" s="40">
        <f t="shared" si="9"/>
        <v>0</v>
      </c>
      <c r="I27" s="40">
        <f t="shared" si="9"/>
        <v>0</v>
      </c>
      <c r="J27" s="40">
        <f t="shared" si="9"/>
        <v>0</v>
      </c>
      <c r="K27" s="40">
        <f t="shared" si="9"/>
        <v>0</v>
      </c>
      <c r="L27" s="40">
        <f t="shared" si="9"/>
        <v>0</v>
      </c>
      <c r="M27" s="40">
        <f t="shared" si="9"/>
        <v>0</v>
      </c>
      <c r="N27" s="40">
        <f t="shared" si="9"/>
        <v>0</v>
      </c>
      <c r="O27" s="40">
        <f t="shared" si="9"/>
        <v>0</v>
      </c>
      <c r="P27" s="40">
        <f t="shared" si="9"/>
        <v>0</v>
      </c>
      <c r="Q27" s="40">
        <f t="shared" si="9"/>
        <v>0</v>
      </c>
      <c r="R27" s="40">
        <f t="shared" si="9"/>
        <v>0</v>
      </c>
      <c r="S27" s="40">
        <f t="shared" si="9"/>
        <v>0</v>
      </c>
      <c r="T27" s="40">
        <f t="shared" si="9"/>
        <v>590</v>
      </c>
      <c r="U27" s="40">
        <f t="shared" si="9"/>
        <v>0</v>
      </c>
      <c r="V27" s="40">
        <f t="shared" si="9"/>
        <v>0</v>
      </c>
      <c r="W27" s="40">
        <f t="shared" si="9"/>
        <v>0</v>
      </c>
      <c r="X27" s="40">
        <f t="shared" si="9"/>
        <v>0</v>
      </c>
      <c r="Y27" s="40">
        <f t="shared" si="9"/>
        <v>0</v>
      </c>
      <c r="Z27" s="31">
        <f t="shared" si="4"/>
        <v>271622.51</v>
      </c>
      <c r="AA27" s="31">
        <f t="shared" si="3"/>
        <v>0</v>
      </c>
    </row>
    <row r="28" spans="1:27" ht="12.95" hidden="1" customHeight="1">
      <c r="A28" s="26" t="s">
        <v>36</v>
      </c>
      <c r="B28" s="8"/>
      <c r="C28" s="8"/>
      <c r="D28" s="8"/>
      <c r="E28" s="8"/>
      <c r="F28" s="8"/>
      <c r="G28" s="8"/>
      <c r="H28" s="8"/>
      <c r="I28" s="8"/>
      <c r="J28" s="9"/>
      <c r="K28" s="8"/>
      <c r="L28" s="9"/>
      <c r="M28" s="8"/>
      <c r="N28" s="9"/>
      <c r="O28" s="8"/>
      <c r="P28" s="9"/>
      <c r="Q28" s="8"/>
      <c r="R28" s="9"/>
      <c r="S28" s="8"/>
      <c r="T28" s="9"/>
      <c r="U28" s="8"/>
      <c r="V28" s="9"/>
      <c r="W28" s="8"/>
      <c r="X28" s="9"/>
      <c r="Y28" s="8"/>
      <c r="Z28" s="31">
        <f t="shared" si="4"/>
        <v>0</v>
      </c>
      <c r="AA28" s="31">
        <f t="shared" si="3"/>
        <v>0</v>
      </c>
    </row>
    <row r="29" spans="1:27" ht="12.75" customHeight="1">
      <c r="A29" s="26" t="s">
        <v>37</v>
      </c>
      <c r="B29" s="8"/>
      <c r="C29" s="8"/>
      <c r="D29" s="59">
        <v>229396.82</v>
      </c>
      <c r="E29" s="59">
        <v>0</v>
      </c>
      <c r="F29" s="59">
        <v>0</v>
      </c>
      <c r="G29" s="59"/>
      <c r="H29" s="59"/>
      <c r="I29" s="59"/>
      <c r="J29" s="60"/>
      <c r="K29" s="59"/>
      <c r="L29" s="60"/>
      <c r="M29" s="59"/>
      <c r="N29" s="60"/>
      <c r="O29" s="59"/>
      <c r="P29" s="60"/>
      <c r="Q29" s="59"/>
      <c r="R29" s="60">
        <v>0</v>
      </c>
      <c r="S29" s="59"/>
      <c r="T29" s="60">
        <v>0</v>
      </c>
      <c r="U29" s="59"/>
      <c r="V29" s="60"/>
      <c r="W29" s="59"/>
      <c r="X29" s="60"/>
      <c r="Y29" s="59"/>
      <c r="Z29" s="61">
        <f t="shared" si="4"/>
        <v>229396.82</v>
      </c>
      <c r="AA29" s="61">
        <f t="shared" si="3"/>
        <v>0</v>
      </c>
    </row>
    <row r="30" spans="1:27" ht="12.95" customHeight="1">
      <c r="A30" s="27" t="s">
        <v>38</v>
      </c>
      <c r="B30" s="9"/>
      <c r="C30" s="9"/>
      <c r="D30" s="60">
        <v>12396.26</v>
      </c>
      <c r="E30" s="60">
        <v>0</v>
      </c>
      <c r="F30" s="60">
        <v>29239.43</v>
      </c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>
        <v>0</v>
      </c>
      <c r="S30" s="60"/>
      <c r="T30" s="60">
        <v>590</v>
      </c>
      <c r="U30" s="60"/>
      <c r="V30" s="60"/>
      <c r="W30" s="60"/>
      <c r="X30" s="60"/>
      <c r="Y30" s="60"/>
      <c r="Z30" s="61">
        <f t="shared" si="4"/>
        <v>42225.69</v>
      </c>
      <c r="AA30" s="61">
        <f t="shared" si="3"/>
        <v>0</v>
      </c>
    </row>
    <row r="31" spans="1:27" s="14" customFormat="1" ht="12.95" customHeight="1">
      <c r="A31" s="11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3"/>
      <c r="AA31" s="12"/>
    </row>
    <row r="32" spans="1:27" s="14" customFormat="1" ht="12.95" customHeight="1">
      <c r="A32" s="11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3"/>
      <c r="AA32" s="12"/>
    </row>
    <row r="33" spans="1:26" ht="15.75" hidden="1">
      <c r="A33" s="57" t="s">
        <v>49</v>
      </c>
      <c r="B33" s="57"/>
      <c r="C33" s="58"/>
      <c r="D33" s="58"/>
      <c r="E33"/>
      <c r="R33" s="52" t="s">
        <v>50</v>
      </c>
      <c r="S33" s="52"/>
      <c r="T33" s="52"/>
      <c r="U33" s="35"/>
      <c r="V33" s="32"/>
      <c r="W33" s="32"/>
      <c r="X33" s="32"/>
      <c r="Y33" s="32"/>
      <c r="Z33" s="15"/>
    </row>
    <row r="34" spans="1:26" hidden="1">
      <c r="A34"/>
      <c r="B34"/>
      <c r="C34" s="51" t="s">
        <v>40</v>
      </c>
      <c r="D34" s="51"/>
      <c r="E34"/>
      <c r="R34" s="51" t="s">
        <v>41</v>
      </c>
      <c r="S34" s="51"/>
      <c r="T34" s="51"/>
      <c r="U34" s="36"/>
      <c r="V34" s="34"/>
      <c r="W34" s="34"/>
      <c r="X34" s="34"/>
      <c r="Y34" s="34"/>
    </row>
    <row r="35" spans="1:26" hidden="1">
      <c r="A35"/>
      <c r="B35"/>
      <c r="C35"/>
      <c r="D35"/>
      <c r="E35"/>
      <c r="R35"/>
      <c r="S35"/>
      <c r="T35"/>
      <c r="U35" s="16"/>
      <c r="V35"/>
      <c r="W35"/>
      <c r="X35"/>
      <c r="Y35"/>
    </row>
    <row r="36" spans="1:26" ht="15.75" hidden="1">
      <c r="A36" s="57" t="s">
        <v>42</v>
      </c>
      <c r="B36" s="57"/>
      <c r="C36" s="58"/>
      <c r="D36" s="58"/>
      <c r="E36"/>
      <c r="R36" s="52" t="s">
        <v>48</v>
      </c>
      <c r="S36" s="52"/>
      <c r="T36" s="52"/>
      <c r="U36" s="35"/>
      <c r="V36" s="32"/>
      <c r="W36" s="32"/>
      <c r="X36" s="32"/>
      <c r="Y36" s="32"/>
    </row>
    <row r="37" spans="1:26" hidden="1">
      <c r="A37"/>
      <c r="B37"/>
      <c r="C37" s="51" t="s">
        <v>40</v>
      </c>
      <c r="D37" s="51"/>
      <c r="E37"/>
      <c r="R37" s="51" t="s">
        <v>41</v>
      </c>
      <c r="S37" s="51"/>
      <c r="T37" s="51"/>
      <c r="U37" s="36"/>
      <c r="V37" s="34"/>
      <c r="W37" s="34"/>
      <c r="X37" s="34"/>
      <c r="Y37" s="34"/>
    </row>
    <row r="38" spans="1:26" hidden="1">
      <c r="A38"/>
      <c r="B38"/>
      <c r="C38"/>
      <c r="D38"/>
      <c r="E38"/>
      <c r="R38"/>
      <c r="S38"/>
      <c r="T38"/>
      <c r="U38" s="16"/>
      <c r="V38"/>
      <c r="W38"/>
      <c r="X38"/>
      <c r="Y38"/>
    </row>
    <row r="39" spans="1:26" ht="15.75" hidden="1">
      <c r="A39" s="57" t="s">
        <v>43</v>
      </c>
      <c r="B39" s="57"/>
      <c r="C39" s="58"/>
      <c r="D39" s="58"/>
      <c r="E39"/>
      <c r="R39" s="52" t="s">
        <v>45</v>
      </c>
      <c r="S39" s="52"/>
      <c r="T39" s="52"/>
      <c r="U39" s="35"/>
      <c r="V39" s="32"/>
      <c r="W39" s="16"/>
      <c r="X39" s="32" t="s">
        <v>46</v>
      </c>
      <c r="Y39" s="32"/>
    </row>
    <row r="40" spans="1:26" hidden="1">
      <c r="A40"/>
      <c r="B40"/>
      <c r="C40" s="51" t="s">
        <v>40</v>
      </c>
      <c r="D40" s="51"/>
      <c r="E40"/>
      <c r="R40" s="51" t="s">
        <v>41</v>
      </c>
      <c r="S40" s="51"/>
      <c r="T40" s="51"/>
      <c r="U40" s="37"/>
      <c r="V40" s="33"/>
      <c r="W40" s="17"/>
      <c r="X40" s="33" t="s">
        <v>44</v>
      </c>
      <c r="Y40" s="33"/>
    </row>
  </sheetData>
  <protectedRanges>
    <protectedRange sqref="B7:B29 C12:Y12 C27:Y27" name="krista_tr_10_0_1_1"/>
    <protectedRange sqref="C7:C11 C13:C26 C28:C29 E7:E11 E13:E26 E28:E29 G7:G11 G13:G26 G28:G29 I7:I11 I13:I26 I28:I29 K7:K11 K13:K26 K28:K29 M7:M11 M13:M26 M28:M29 O7:O11 O13:O26 O28:O29 Q7:Q11 Q13:Q26 Q28:Q29 S7:S11 S13:S26 S28:S29 U7:U11 U13:U26 U28:U29 W7:W11 W13:W26 W28:W29 Y7:Y11 Y13:Y26 Y28:Y29" name="krista_tr_11_0_1_1"/>
    <protectedRange sqref="D7:D11 D13:D26 D28:D29" name="krista_tr_121_0_1_1"/>
    <protectedRange sqref="F7:F11 F13:F26 F28:F29" name="krista_tr_14_0_1_1"/>
    <protectedRange sqref="H7:H11 H13:H26 H28:H29" name="krista_tr_16_0_1_1"/>
  </protectedRanges>
  <mergeCells count="21">
    <mergeCell ref="A39:B39"/>
    <mergeCell ref="C39:D39"/>
    <mergeCell ref="C40:D40"/>
    <mergeCell ref="R39:T39"/>
    <mergeCell ref="R40:T40"/>
    <mergeCell ref="A36:B36"/>
    <mergeCell ref="C36:D36"/>
    <mergeCell ref="C37:D37"/>
    <mergeCell ref="R36:T36"/>
    <mergeCell ref="R37:T37"/>
    <mergeCell ref="A33:B33"/>
    <mergeCell ref="C33:D33"/>
    <mergeCell ref="C34:D34"/>
    <mergeCell ref="R33:T33"/>
    <mergeCell ref="R34:T34"/>
    <mergeCell ref="A1:AA1"/>
    <mergeCell ref="B4:Y4"/>
    <mergeCell ref="Z4:Z5"/>
    <mergeCell ref="AA4:AA5"/>
    <mergeCell ref="A4:A5"/>
    <mergeCell ref="A2:AA2"/>
  </mergeCells>
  <dataValidations count="1">
    <dataValidation type="decimal" allowBlank="1" showInputMessage="1" showErrorMessage="1" sqref="AA983066:AA983070 B7:Y11 B28:Y32 B13:Y26 AA31:AA32 B65543:Y65547 B131079:Y131083 B196615:Y196619 B262151:Y262155 B327687:Y327691 B393223:Y393227 B458759:Y458763 B524295:Y524299 B589831:Y589835 B655367:Y655371 B720903:Y720907 B786439:Y786443 B851975:Y851979 B917511:Y917515 B983047:Y983051 B65549:Y65560 B131085:Y131096 B196621:Y196632 B262157:Y262168 B327693:Y327704 B393229:Y393240 B458765:Y458776 B524301:Y524312 B589837:Y589848 B655373:Y655384 B720909:Y720920 B786445:Y786456 B851981:Y851992 B917517:Y917528 B983053:Y983064 B65562:Y65566 B131098:Y131102 B196634:Y196638 B262170:Y262174 B327706:Y327710 B393242:Y393246 B458778:Y458782 B524314:Y524318 B589850:Y589854 B655386:Y655390 B720922:Y720926 B786458:Y786462 B851994:Y851998 B917530:Y917534 B983066:Y983070 AA65543:AA65547 AA131079:AA131083 AA196615:AA196619 AA262151:AA262155 AA327687:AA327691 AA393223:AA393227 AA458759:AA458763 AA524295:AA524299 AA589831:AA589835 AA655367:AA655371 AA720903:AA720907 AA786439:AA786443 AA851975:AA851979 AA917511:AA917515 AA983047:AA983051 AA65549:AA65560 AA131085:AA131096 AA196621:AA196632 AA262157:AA262168 AA327693:AA327704 AA393229:AA393240 AA458765:AA458776 AA524301:AA524312 AA589837:AA589848 AA655373:AA655384 AA720909:AA720920 AA786445:AA786456 AA851981:AA851992 AA917517:AA917528 AA983053:AA983064 AA65562:AA65566 AA131098:AA131102 AA196634:AA196638 AA262170:AA262174 AA327706:AA327710 AA393242:AA393246 AA458778:AA458782 AA524314:AA524318 AA589850:AA589854 AA655386:AA655390 AA720922:AA720926 AA786458:AA786462 AA851994:AA851998 AA917530:AA917534">
      <formula1>-10000000000</formula1>
      <formula2>10000000000</formula2>
    </dataValidation>
  </dataValidations>
  <pageMargins left="0.23622047244094491" right="0.16" top="0.74803149606299213" bottom="0.5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5" tint="0.59999389629810485"/>
    <pageSetUpPr fitToPage="1"/>
  </sheetPr>
  <dimension ref="A1:AA41"/>
  <sheetViews>
    <sheetView zoomScaleNormal="100" workbookViewId="0">
      <selection activeCell="B29" sqref="B29:AA30"/>
    </sheetView>
  </sheetViews>
  <sheetFormatPr defaultRowHeight="15"/>
  <cols>
    <col min="1" max="1" width="36.28515625" style="1" customWidth="1"/>
    <col min="2" max="2" width="11.5703125" style="1" customWidth="1"/>
    <col min="3" max="3" width="8" style="1" hidden="1" customWidth="1"/>
    <col min="4" max="4" width="12" style="1" customWidth="1"/>
    <col min="5" max="5" width="8" style="1" hidden="1" customWidth="1"/>
    <col min="6" max="6" width="10.7109375" style="1" customWidth="1"/>
    <col min="7" max="7" width="9.140625" style="1" hidden="1" customWidth="1"/>
    <col min="8" max="8" width="10.7109375" style="1" customWidth="1"/>
    <col min="9" max="9" width="8" style="1" hidden="1" customWidth="1"/>
    <col min="10" max="10" width="12.7109375" style="1" hidden="1" customWidth="1"/>
    <col min="11" max="11" width="8" style="1" hidden="1" customWidth="1"/>
    <col min="12" max="12" width="12.42578125" style="1" customWidth="1"/>
    <col min="13" max="13" width="8" style="1" hidden="1" customWidth="1"/>
    <col min="14" max="14" width="11.85546875" style="1" customWidth="1"/>
    <col min="15" max="15" width="11.42578125" style="1" hidden="1" customWidth="1"/>
    <col min="16" max="16" width="11" style="1" hidden="1" customWidth="1"/>
    <col min="17" max="17" width="8" style="1" hidden="1" customWidth="1"/>
    <col min="18" max="18" width="15.7109375" style="1" customWidth="1"/>
    <col min="19" max="19" width="8" style="1" hidden="1" customWidth="1"/>
    <col min="20" max="20" width="10.7109375" style="1" customWidth="1"/>
    <col min="21" max="21" width="8" style="1" hidden="1" customWidth="1"/>
    <col min="22" max="22" width="14.85546875" style="1" customWidth="1"/>
    <col min="23" max="23" width="10" style="1" hidden="1" customWidth="1"/>
    <col min="24" max="24" width="11.85546875" style="1" customWidth="1"/>
    <col min="25" max="25" width="8" style="1" hidden="1" customWidth="1"/>
    <col min="26" max="26" width="13" style="1" customWidth="1"/>
    <col min="27" max="27" width="10.5703125" style="1" customWidth="1"/>
    <col min="28" max="16384" width="9.140625" style="1"/>
  </cols>
  <sheetData>
    <row r="1" spans="1:27" ht="16.5">
      <c r="A1" s="42" t="s">
        <v>56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</row>
    <row r="2" spans="1:27" ht="16.5">
      <c r="A2" s="50" t="s">
        <v>47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</row>
    <row r="3" spans="1:27" ht="16.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41" t="s">
        <v>53</v>
      </c>
    </row>
    <row r="4" spans="1:27" ht="18.75" customHeight="1">
      <c r="A4" s="48" t="s">
        <v>3</v>
      </c>
      <c r="B4" s="43" t="s">
        <v>0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5"/>
      <c r="Z4" s="46" t="s">
        <v>1</v>
      </c>
      <c r="AA4" s="46" t="s">
        <v>2</v>
      </c>
    </row>
    <row r="5" spans="1:27" ht="90" customHeight="1">
      <c r="A5" s="49"/>
      <c r="B5" s="2" t="s">
        <v>4</v>
      </c>
      <c r="C5" s="2" t="s">
        <v>5</v>
      </c>
      <c r="D5" s="2" t="s">
        <v>6</v>
      </c>
      <c r="E5" s="2" t="s">
        <v>5</v>
      </c>
      <c r="F5" s="2" t="s">
        <v>7</v>
      </c>
      <c r="G5" s="2" t="s">
        <v>5</v>
      </c>
      <c r="H5" s="2" t="s">
        <v>8</v>
      </c>
      <c r="I5" s="2" t="s">
        <v>5</v>
      </c>
      <c r="J5" s="3" t="s">
        <v>9</v>
      </c>
      <c r="K5" s="2" t="s">
        <v>5</v>
      </c>
      <c r="L5" s="3" t="s">
        <v>10</v>
      </c>
      <c r="M5" s="2" t="s">
        <v>5</v>
      </c>
      <c r="N5" s="3" t="s">
        <v>11</v>
      </c>
      <c r="O5" s="2" t="s">
        <v>5</v>
      </c>
      <c r="P5" s="3" t="s">
        <v>12</v>
      </c>
      <c r="Q5" s="2" t="s">
        <v>5</v>
      </c>
      <c r="R5" s="4" t="s">
        <v>13</v>
      </c>
      <c r="S5" s="2" t="s">
        <v>5</v>
      </c>
      <c r="T5" s="4" t="s">
        <v>14</v>
      </c>
      <c r="U5" s="2" t="s">
        <v>5</v>
      </c>
      <c r="V5" s="2" t="s">
        <v>15</v>
      </c>
      <c r="W5" s="2" t="s">
        <v>5</v>
      </c>
      <c r="X5" s="5" t="s">
        <v>16</v>
      </c>
      <c r="Y5" s="2" t="s">
        <v>5</v>
      </c>
      <c r="Z5" s="47"/>
      <c r="AA5" s="47"/>
    </row>
    <row r="6" spans="1:27" ht="12.95" customHeight="1">
      <c r="A6" s="6" t="s">
        <v>17</v>
      </c>
      <c r="B6" s="38">
        <f>SUM(B7:B12,B17:B27)</f>
        <v>18885063.710000001</v>
      </c>
      <c r="C6" s="38">
        <f t="shared" ref="C6:Y6" si="0">SUM(C7:C12,C17:C27)</f>
        <v>0</v>
      </c>
      <c r="D6" s="38">
        <f t="shared" si="0"/>
        <v>229749575.63999999</v>
      </c>
      <c r="E6" s="38">
        <f t="shared" si="0"/>
        <v>0</v>
      </c>
      <c r="F6" s="38">
        <f t="shared" si="0"/>
        <v>17636152.509999998</v>
      </c>
      <c r="G6" s="38">
        <f t="shared" si="0"/>
        <v>0</v>
      </c>
      <c r="H6" s="38">
        <f t="shared" si="0"/>
        <v>1152091.0999999999</v>
      </c>
      <c r="I6" s="38">
        <f t="shared" si="0"/>
        <v>0</v>
      </c>
      <c r="J6" s="38">
        <f t="shared" si="0"/>
        <v>0</v>
      </c>
      <c r="K6" s="38">
        <f t="shared" si="0"/>
        <v>0</v>
      </c>
      <c r="L6" s="38">
        <f t="shared" si="0"/>
        <v>50037133.229999997</v>
      </c>
      <c r="M6" s="38">
        <f t="shared" si="0"/>
        <v>0</v>
      </c>
      <c r="N6" s="38">
        <f t="shared" si="0"/>
        <v>13865134.219999999</v>
      </c>
      <c r="O6" s="38">
        <f t="shared" si="0"/>
        <v>0</v>
      </c>
      <c r="P6" s="38">
        <f t="shared" si="0"/>
        <v>0</v>
      </c>
      <c r="Q6" s="38">
        <f t="shared" si="0"/>
        <v>0</v>
      </c>
      <c r="R6" s="38">
        <f t="shared" si="0"/>
        <v>12146233.950000001</v>
      </c>
      <c r="S6" s="38">
        <f t="shared" si="0"/>
        <v>0</v>
      </c>
      <c r="T6" s="38">
        <f t="shared" si="0"/>
        <v>9189487.7899999991</v>
      </c>
      <c r="U6" s="38">
        <f t="shared" si="0"/>
        <v>0</v>
      </c>
      <c r="V6" s="38">
        <f t="shared" si="0"/>
        <v>602443.29</v>
      </c>
      <c r="W6" s="38">
        <f t="shared" si="0"/>
        <v>0</v>
      </c>
      <c r="X6" s="38">
        <f t="shared" si="0"/>
        <v>118750180.66000001</v>
      </c>
      <c r="Y6" s="38">
        <f t="shared" si="0"/>
        <v>0</v>
      </c>
      <c r="Z6" s="38">
        <f>B6+D6+F6+H6+J6+L6+N6+P6+R6+T6+V6+X6</f>
        <v>472013496.10000002</v>
      </c>
      <c r="AA6" s="38">
        <f>C6+E6+G6+I6+K6+M6+O6+Q6+S6+U6+W6+Y6</f>
        <v>0</v>
      </c>
    </row>
    <row r="7" spans="1:27" ht="12.95" customHeight="1">
      <c r="A7" s="7" t="s">
        <v>18</v>
      </c>
      <c r="B7" s="8">
        <v>13573354.49</v>
      </c>
      <c r="C7" s="8"/>
      <c r="D7" s="8">
        <v>99243206.299999997</v>
      </c>
      <c r="E7" s="8"/>
      <c r="F7" s="8">
        <v>11493808.689999999</v>
      </c>
      <c r="G7" s="8"/>
      <c r="H7" s="8">
        <v>0</v>
      </c>
      <c r="I7" s="8"/>
      <c r="J7" s="9"/>
      <c r="K7" s="8"/>
      <c r="L7" s="9">
        <v>0</v>
      </c>
      <c r="M7" s="8"/>
      <c r="N7" s="9">
        <v>0</v>
      </c>
      <c r="O7" s="8"/>
      <c r="P7" s="9"/>
      <c r="Q7" s="8"/>
      <c r="R7" s="9">
        <v>4902406.43</v>
      </c>
      <c r="S7" s="8"/>
      <c r="T7" s="9">
        <v>2567682.77</v>
      </c>
      <c r="U7" s="8"/>
      <c r="V7" s="9">
        <v>0</v>
      </c>
      <c r="W7" s="8"/>
      <c r="X7" s="9">
        <v>2523528.08</v>
      </c>
      <c r="Y7" s="8"/>
      <c r="Z7" s="31">
        <f>B7+D7+F7+H7+J7+L7+N7+P7+R7+T7+V7+X7</f>
        <v>134303986.75999999</v>
      </c>
      <c r="AA7" s="31">
        <f>C7+E7+G7+I7+K7+M7+O7+Q7+S7+U7+W7+Y7</f>
        <v>0</v>
      </c>
    </row>
    <row r="8" spans="1:27" ht="12.95" customHeight="1">
      <c r="A8" s="7" t="s">
        <v>19</v>
      </c>
      <c r="B8" s="8">
        <v>3976.85</v>
      </c>
      <c r="C8" s="8"/>
      <c r="D8" s="8">
        <v>27678.45</v>
      </c>
      <c r="E8" s="8"/>
      <c r="F8" s="8">
        <v>0</v>
      </c>
      <c r="G8" s="8"/>
      <c r="H8" s="8">
        <v>0</v>
      </c>
      <c r="I8" s="8"/>
      <c r="J8" s="9"/>
      <c r="K8" s="8"/>
      <c r="L8" s="9">
        <v>0</v>
      </c>
      <c r="M8" s="8"/>
      <c r="N8" s="9">
        <v>0</v>
      </c>
      <c r="O8" s="8"/>
      <c r="P8" s="9"/>
      <c r="Q8" s="8"/>
      <c r="R8" s="9">
        <v>1387.1</v>
      </c>
      <c r="S8" s="8"/>
      <c r="T8" s="9">
        <v>0</v>
      </c>
      <c r="U8" s="8"/>
      <c r="V8" s="9">
        <v>0</v>
      </c>
      <c r="W8" s="8"/>
      <c r="X8" s="9">
        <v>370.97</v>
      </c>
      <c r="Y8" s="8"/>
      <c r="Z8" s="31">
        <f t="shared" ref="Z8:AA11" si="1">B8+D8+F8+H8+J8+L8+N8+P8+R8+T8+V8+X8</f>
        <v>33413.370000000003</v>
      </c>
      <c r="AA8" s="31">
        <f t="shared" si="1"/>
        <v>0</v>
      </c>
    </row>
    <row r="9" spans="1:27" ht="12.95" customHeight="1">
      <c r="A9" s="7" t="s">
        <v>20</v>
      </c>
      <c r="B9" s="8">
        <v>5190928.07</v>
      </c>
      <c r="C9" s="8"/>
      <c r="D9" s="8">
        <v>60466540.950000003</v>
      </c>
      <c r="E9" s="8"/>
      <c r="F9" s="8">
        <v>5914400.6200000001</v>
      </c>
      <c r="G9" s="8"/>
      <c r="H9" s="8">
        <v>0</v>
      </c>
      <c r="I9" s="8"/>
      <c r="J9" s="9"/>
      <c r="K9" s="8"/>
      <c r="L9" s="9">
        <v>0</v>
      </c>
      <c r="M9" s="8"/>
      <c r="N9" s="9">
        <v>0</v>
      </c>
      <c r="O9" s="8"/>
      <c r="P9" s="9"/>
      <c r="Q9" s="8"/>
      <c r="R9" s="9">
        <v>3536174.79</v>
      </c>
      <c r="S9" s="8"/>
      <c r="T9" s="9">
        <v>1232658.9099999999</v>
      </c>
      <c r="U9" s="8"/>
      <c r="V9" s="9">
        <v>488115.27</v>
      </c>
      <c r="W9" s="8"/>
      <c r="X9" s="9">
        <v>1352373.09</v>
      </c>
      <c r="Y9" s="8"/>
      <c r="Z9" s="31">
        <f t="shared" si="1"/>
        <v>78181191.700000003</v>
      </c>
      <c r="AA9" s="31">
        <f t="shared" si="1"/>
        <v>0</v>
      </c>
    </row>
    <row r="10" spans="1:27" ht="12.95" customHeight="1">
      <c r="A10" s="7" t="s">
        <v>21</v>
      </c>
      <c r="B10" s="8">
        <v>0</v>
      </c>
      <c r="C10" s="8"/>
      <c r="D10" s="8">
        <v>356566.73</v>
      </c>
      <c r="E10" s="8"/>
      <c r="F10" s="8">
        <v>36191.879999999997</v>
      </c>
      <c r="G10" s="8"/>
      <c r="H10" s="8">
        <v>0</v>
      </c>
      <c r="I10" s="8"/>
      <c r="J10" s="9"/>
      <c r="K10" s="8"/>
      <c r="L10" s="9">
        <v>11031.34</v>
      </c>
      <c r="M10" s="8"/>
      <c r="N10" s="9">
        <v>0</v>
      </c>
      <c r="O10" s="8"/>
      <c r="P10" s="9"/>
      <c r="Q10" s="8"/>
      <c r="R10" s="9">
        <v>240832.5</v>
      </c>
      <c r="S10" s="8"/>
      <c r="T10" s="9">
        <v>15354.87</v>
      </c>
      <c r="U10" s="8"/>
      <c r="V10" s="9">
        <v>25516.94</v>
      </c>
      <c r="W10" s="8"/>
      <c r="X10" s="9">
        <v>0</v>
      </c>
      <c r="Y10" s="8"/>
      <c r="Z10" s="31">
        <f t="shared" si="1"/>
        <v>685494.25999999989</v>
      </c>
      <c r="AA10" s="31">
        <f t="shared" si="1"/>
        <v>0</v>
      </c>
    </row>
    <row r="11" spans="1:27" ht="12.95" customHeight="1">
      <c r="A11" s="7" t="s">
        <v>22</v>
      </c>
      <c r="B11" s="8">
        <v>0</v>
      </c>
      <c r="C11" s="8"/>
      <c r="D11" s="8">
        <v>5375</v>
      </c>
      <c r="E11" s="8"/>
      <c r="F11" s="8">
        <v>0</v>
      </c>
      <c r="G11" s="8"/>
      <c r="H11" s="8">
        <v>0</v>
      </c>
      <c r="I11" s="8"/>
      <c r="J11" s="9"/>
      <c r="K11" s="8"/>
      <c r="L11" s="9">
        <v>0</v>
      </c>
      <c r="M11" s="8"/>
      <c r="N11" s="9">
        <v>0</v>
      </c>
      <c r="O11" s="8"/>
      <c r="P11" s="9"/>
      <c r="Q11" s="8"/>
      <c r="R11" s="9">
        <v>2124</v>
      </c>
      <c r="S11" s="8"/>
      <c r="T11" s="9">
        <v>21000</v>
      </c>
      <c r="U11" s="8"/>
      <c r="V11" s="9">
        <v>0</v>
      </c>
      <c r="W11" s="8"/>
      <c r="X11" s="9">
        <v>0</v>
      </c>
      <c r="Y11" s="8"/>
      <c r="Z11" s="31">
        <f t="shared" si="1"/>
        <v>28499</v>
      </c>
      <c r="AA11" s="31">
        <f t="shared" si="1"/>
        <v>0</v>
      </c>
    </row>
    <row r="12" spans="1:27" ht="12.95" customHeight="1">
      <c r="A12" s="7" t="s">
        <v>23</v>
      </c>
      <c r="B12" s="39">
        <f t="shared" ref="B12:Y12" si="2">SUM(B13:B16)</f>
        <v>116787.3</v>
      </c>
      <c r="C12" s="39">
        <f t="shared" si="2"/>
        <v>0</v>
      </c>
      <c r="D12" s="39">
        <f t="shared" si="2"/>
        <v>28359572.890000001</v>
      </c>
      <c r="E12" s="39">
        <f t="shared" si="2"/>
        <v>0</v>
      </c>
      <c r="F12" s="39">
        <f t="shared" si="2"/>
        <v>126875.94</v>
      </c>
      <c r="G12" s="39">
        <f t="shared" si="2"/>
        <v>0</v>
      </c>
      <c r="H12" s="39">
        <f t="shared" si="2"/>
        <v>90523.22</v>
      </c>
      <c r="I12" s="39">
        <f t="shared" si="2"/>
        <v>0</v>
      </c>
      <c r="J12" s="39">
        <f t="shared" si="2"/>
        <v>0</v>
      </c>
      <c r="K12" s="39">
        <f t="shared" si="2"/>
        <v>0</v>
      </c>
      <c r="L12" s="39">
        <f t="shared" si="2"/>
        <v>3462336.54</v>
      </c>
      <c r="M12" s="39">
        <f t="shared" si="2"/>
        <v>0</v>
      </c>
      <c r="N12" s="39">
        <f t="shared" si="2"/>
        <v>0</v>
      </c>
      <c r="O12" s="39">
        <f t="shared" si="2"/>
        <v>0</v>
      </c>
      <c r="P12" s="39">
        <f t="shared" si="2"/>
        <v>0</v>
      </c>
      <c r="Q12" s="39">
        <f t="shared" si="2"/>
        <v>0</v>
      </c>
      <c r="R12" s="39">
        <f t="shared" si="2"/>
        <v>491375.83</v>
      </c>
      <c r="S12" s="39">
        <f t="shared" si="2"/>
        <v>0</v>
      </c>
      <c r="T12" s="39">
        <f t="shared" si="2"/>
        <v>416500.19</v>
      </c>
      <c r="U12" s="39">
        <f t="shared" si="2"/>
        <v>0</v>
      </c>
      <c r="V12" s="39">
        <f t="shared" si="2"/>
        <v>11778.89</v>
      </c>
      <c r="W12" s="39">
        <f t="shared" si="2"/>
        <v>0</v>
      </c>
      <c r="X12" s="39">
        <f t="shared" si="2"/>
        <v>73572.84</v>
      </c>
      <c r="Y12" s="39">
        <f t="shared" si="2"/>
        <v>0</v>
      </c>
      <c r="Z12" s="31">
        <f>B12+D12+F12+H12+J12+L12+N12+P12+R12+T12+V12+X12</f>
        <v>33149323.640000001</v>
      </c>
      <c r="AA12" s="31">
        <f>C12+E12+G12+I12+K12+M12+O12+Q12+S12+U12+W12+Y12</f>
        <v>0</v>
      </c>
    </row>
    <row r="13" spans="1:27" ht="12.95" customHeight="1">
      <c r="A13" s="24" t="s">
        <v>24</v>
      </c>
      <c r="B13" s="59">
        <v>62615.15</v>
      </c>
      <c r="C13" s="59"/>
      <c r="D13" s="59">
        <v>15332820.810000001</v>
      </c>
      <c r="E13" s="59"/>
      <c r="F13" s="59">
        <v>38201.300000000003</v>
      </c>
      <c r="G13" s="59"/>
      <c r="H13" s="59">
        <v>0</v>
      </c>
      <c r="I13" s="59"/>
      <c r="J13" s="60"/>
      <c r="K13" s="59"/>
      <c r="L13" s="60">
        <v>6033.09</v>
      </c>
      <c r="M13" s="59"/>
      <c r="N13" s="60">
        <v>0</v>
      </c>
      <c r="O13" s="59"/>
      <c r="P13" s="60"/>
      <c r="Q13" s="59"/>
      <c r="R13" s="60">
        <v>255483.66</v>
      </c>
      <c r="S13" s="59"/>
      <c r="T13" s="60">
        <v>235774.36</v>
      </c>
      <c r="U13" s="59"/>
      <c r="V13" s="60">
        <v>0</v>
      </c>
      <c r="W13" s="59"/>
      <c r="X13" s="60">
        <v>73572.84</v>
      </c>
      <c r="Y13" s="59"/>
      <c r="Z13" s="61">
        <f t="shared" ref="Z13:AA25" si="3">B13+D13+F13+H13+J13+L13+N13+P13+R13+T13+V13+X13</f>
        <v>16004501.210000001</v>
      </c>
      <c r="AA13" s="61">
        <f t="shared" si="3"/>
        <v>0</v>
      </c>
    </row>
    <row r="14" spans="1:27" ht="12.95" customHeight="1">
      <c r="A14" s="24" t="s">
        <v>25</v>
      </c>
      <c r="B14" s="59">
        <v>54172.15</v>
      </c>
      <c r="C14" s="59"/>
      <c r="D14" s="59">
        <v>10691234.720000001</v>
      </c>
      <c r="E14" s="59"/>
      <c r="F14" s="59">
        <v>87788.6</v>
      </c>
      <c r="G14" s="59"/>
      <c r="H14" s="59">
        <v>0</v>
      </c>
      <c r="I14" s="59"/>
      <c r="J14" s="60"/>
      <c r="K14" s="59"/>
      <c r="L14" s="60">
        <v>3456216.77</v>
      </c>
      <c r="M14" s="59"/>
      <c r="N14" s="60">
        <v>0</v>
      </c>
      <c r="O14" s="59"/>
      <c r="P14" s="60"/>
      <c r="Q14" s="59"/>
      <c r="R14" s="60">
        <v>226585.87</v>
      </c>
      <c r="S14" s="59"/>
      <c r="T14" s="60">
        <v>153291.63</v>
      </c>
      <c r="U14" s="59"/>
      <c r="V14" s="60">
        <v>9333.74</v>
      </c>
      <c r="W14" s="59"/>
      <c r="X14" s="60">
        <v>0</v>
      </c>
      <c r="Y14" s="59"/>
      <c r="Z14" s="61">
        <f t="shared" si="3"/>
        <v>14678623.48</v>
      </c>
      <c r="AA14" s="61">
        <f t="shared" si="3"/>
        <v>0</v>
      </c>
    </row>
    <row r="15" spans="1:27" ht="12.95" customHeight="1">
      <c r="A15" s="24" t="s">
        <v>26</v>
      </c>
      <c r="B15" s="59">
        <v>0</v>
      </c>
      <c r="C15" s="59"/>
      <c r="D15" s="59">
        <v>2335517.36</v>
      </c>
      <c r="E15" s="59"/>
      <c r="F15" s="59">
        <v>886.04</v>
      </c>
      <c r="G15" s="59"/>
      <c r="H15" s="59">
        <v>0</v>
      </c>
      <c r="I15" s="59"/>
      <c r="J15" s="60"/>
      <c r="K15" s="59"/>
      <c r="L15" s="60">
        <v>86.68</v>
      </c>
      <c r="M15" s="59"/>
      <c r="N15" s="60">
        <v>0</v>
      </c>
      <c r="O15" s="59"/>
      <c r="P15" s="60"/>
      <c r="Q15" s="59"/>
      <c r="R15" s="60">
        <v>9306.2999999999993</v>
      </c>
      <c r="S15" s="59"/>
      <c r="T15" s="60">
        <v>27434.2</v>
      </c>
      <c r="U15" s="59"/>
      <c r="V15" s="60">
        <v>2445.15</v>
      </c>
      <c r="W15" s="59"/>
      <c r="X15" s="60">
        <v>0</v>
      </c>
      <c r="Y15" s="59"/>
      <c r="Z15" s="61">
        <f t="shared" si="3"/>
        <v>2375675.73</v>
      </c>
      <c r="AA15" s="61">
        <f t="shared" si="3"/>
        <v>0</v>
      </c>
    </row>
    <row r="16" spans="1:27" ht="12.95" customHeight="1">
      <c r="A16" s="25" t="s">
        <v>27</v>
      </c>
      <c r="B16" s="59">
        <v>0</v>
      </c>
      <c r="C16" s="59"/>
      <c r="D16" s="59">
        <v>0</v>
      </c>
      <c r="E16" s="59"/>
      <c r="F16" s="59">
        <v>0</v>
      </c>
      <c r="G16" s="59"/>
      <c r="H16" s="59">
        <v>90523.22</v>
      </c>
      <c r="I16" s="59"/>
      <c r="J16" s="60"/>
      <c r="K16" s="59"/>
      <c r="L16" s="60">
        <v>0</v>
      </c>
      <c r="M16" s="59"/>
      <c r="N16" s="60">
        <v>0</v>
      </c>
      <c r="O16" s="59"/>
      <c r="P16" s="60"/>
      <c r="Q16" s="59"/>
      <c r="R16" s="60">
        <v>0</v>
      </c>
      <c r="S16" s="59"/>
      <c r="T16" s="60">
        <v>0</v>
      </c>
      <c r="U16" s="59"/>
      <c r="V16" s="60">
        <v>0</v>
      </c>
      <c r="W16" s="59"/>
      <c r="X16" s="60">
        <v>0</v>
      </c>
      <c r="Y16" s="59"/>
      <c r="Z16" s="61">
        <f t="shared" si="3"/>
        <v>90523.22</v>
      </c>
      <c r="AA16" s="61">
        <f t="shared" si="3"/>
        <v>0</v>
      </c>
    </row>
    <row r="17" spans="1:27" ht="12.95" customHeight="1">
      <c r="A17" s="7" t="s">
        <v>28</v>
      </c>
      <c r="B17" s="8">
        <v>0</v>
      </c>
      <c r="C17" s="8"/>
      <c r="D17" s="8">
        <v>0</v>
      </c>
      <c r="E17" s="8"/>
      <c r="F17" s="8">
        <v>0</v>
      </c>
      <c r="G17" s="8"/>
      <c r="H17" s="8">
        <v>0</v>
      </c>
      <c r="I17" s="8"/>
      <c r="J17" s="9"/>
      <c r="K17" s="8"/>
      <c r="L17" s="9">
        <v>0</v>
      </c>
      <c r="M17" s="8"/>
      <c r="N17" s="9">
        <v>0</v>
      </c>
      <c r="O17" s="8"/>
      <c r="P17" s="9"/>
      <c r="Q17" s="8"/>
      <c r="R17" s="9">
        <v>33750.18</v>
      </c>
      <c r="S17" s="8"/>
      <c r="T17" s="9">
        <v>0</v>
      </c>
      <c r="U17" s="8"/>
      <c r="V17" s="9">
        <v>0</v>
      </c>
      <c r="W17" s="8"/>
      <c r="X17" s="9">
        <v>110308231.15000001</v>
      </c>
      <c r="Y17" s="8"/>
      <c r="Z17" s="31">
        <f t="shared" si="3"/>
        <v>110341981.33000001</v>
      </c>
      <c r="AA17" s="31">
        <f t="shared" si="3"/>
        <v>0</v>
      </c>
    </row>
    <row r="18" spans="1:27" ht="12.95" customHeight="1">
      <c r="A18" s="7" t="s">
        <v>29</v>
      </c>
      <c r="B18" s="8">
        <v>0</v>
      </c>
      <c r="C18" s="8"/>
      <c r="D18" s="8">
        <v>566531.24</v>
      </c>
      <c r="E18" s="8"/>
      <c r="F18" s="8">
        <v>37607.24</v>
      </c>
      <c r="G18" s="8"/>
      <c r="H18" s="8">
        <v>0</v>
      </c>
      <c r="I18" s="8"/>
      <c r="J18" s="9"/>
      <c r="K18" s="8"/>
      <c r="L18" s="9">
        <v>46069379.009999998</v>
      </c>
      <c r="M18" s="8"/>
      <c r="N18" s="9">
        <v>0</v>
      </c>
      <c r="O18" s="8"/>
      <c r="P18" s="9"/>
      <c r="Q18" s="8"/>
      <c r="R18" s="9">
        <v>299240.63</v>
      </c>
      <c r="S18" s="8"/>
      <c r="T18" s="9">
        <v>57903.71</v>
      </c>
      <c r="U18" s="8"/>
      <c r="V18" s="9">
        <v>41314.19</v>
      </c>
      <c r="W18" s="8"/>
      <c r="X18" s="9">
        <v>0</v>
      </c>
      <c r="Y18" s="8"/>
      <c r="Z18" s="31">
        <f t="shared" si="3"/>
        <v>47071976.019999996</v>
      </c>
      <c r="AA18" s="31">
        <f t="shared" si="3"/>
        <v>0</v>
      </c>
    </row>
    <row r="19" spans="1:27" ht="12.95" customHeight="1">
      <c r="A19" s="7" t="s">
        <v>30</v>
      </c>
      <c r="B19" s="8">
        <v>0</v>
      </c>
      <c r="C19" s="8"/>
      <c r="D19" s="8">
        <v>4747513.0199999996</v>
      </c>
      <c r="E19" s="8"/>
      <c r="F19" s="8">
        <v>25587.919999999998</v>
      </c>
      <c r="G19" s="8"/>
      <c r="H19" s="8">
        <v>0</v>
      </c>
      <c r="I19" s="8"/>
      <c r="J19" s="9"/>
      <c r="K19" s="8"/>
      <c r="L19" s="9">
        <v>461136.83</v>
      </c>
      <c r="M19" s="8"/>
      <c r="N19" s="9">
        <v>1049229.3500000001</v>
      </c>
      <c r="O19" s="8"/>
      <c r="P19" s="9"/>
      <c r="Q19" s="8"/>
      <c r="R19" s="9">
        <v>646577.11</v>
      </c>
      <c r="S19" s="8"/>
      <c r="T19" s="9">
        <v>53187.18</v>
      </c>
      <c r="U19" s="8"/>
      <c r="V19" s="9">
        <v>8228</v>
      </c>
      <c r="W19" s="8"/>
      <c r="X19" s="9">
        <v>0</v>
      </c>
      <c r="Y19" s="8"/>
      <c r="Z19" s="31">
        <f t="shared" si="3"/>
        <v>6991459.4099999992</v>
      </c>
      <c r="AA19" s="31">
        <f t="shared" si="3"/>
        <v>0</v>
      </c>
    </row>
    <row r="20" spans="1:27" ht="23.25" customHeight="1">
      <c r="A20" s="7" t="s">
        <v>52</v>
      </c>
      <c r="B20" s="8">
        <v>0</v>
      </c>
      <c r="C20" s="8"/>
      <c r="D20" s="8">
        <v>0</v>
      </c>
      <c r="E20" s="8"/>
      <c r="F20" s="8">
        <v>0</v>
      </c>
      <c r="G20" s="8"/>
      <c r="H20" s="8">
        <v>0</v>
      </c>
      <c r="I20" s="8"/>
      <c r="J20" s="9"/>
      <c r="K20" s="8"/>
      <c r="L20" s="9">
        <v>0</v>
      </c>
      <c r="M20" s="8"/>
      <c r="N20" s="9">
        <v>0</v>
      </c>
      <c r="O20" s="8"/>
      <c r="P20" s="9"/>
      <c r="Q20" s="8"/>
      <c r="R20" s="9">
        <v>0</v>
      </c>
      <c r="S20" s="8"/>
      <c r="T20" s="9">
        <v>0</v>
      </c>
      <c r="U20" s="8"/>
      <c r="V20" s="9">
        <v>0</v>
      </c>
      <c r="W20" s="8"/>
      <c r="X20" s="9">
        <v>0</v>
      </c>
      <c r="Y20" s="8"/>
      <c r="Z20" s="31">
        <f t="shared" ref="Z20" si="4">B20+D20+F20+H20+J20+L20+N20+P20+R20+T20+V20+X20</f>
        <v>0</v>
      </c>
      <c r="AA20" s="31">
        <f t="shared" ref="AA20" si="5">C20+E20+G20+I20+K20+M20+O20+Q20+S20+U20+W20+Y20</f>
        <v>0</v>
      </c>
    </row>
    <row r="21" spans="1:27" ht="33.75" hidden="1">
      <c r="A21" s="7" t="s">
        <v>31</v>
      </c>
      <c r="B21" s="8"/>
      <c r="C21" s="8"/>
      <c r="D21" s="8"/>
      <c r="E21" s="8"/>
      <c r="F21" s="8"/>
      <c r="G21" s="8"/>
      <c r="H21" s="8"/>
      <c r="I21" s="8"/>
      <c r="J21" s="9"/>
      <c r="K21" s="8"/>
      <c r="L21" s="9"/>
      <c r="M21" s="8"/>
      <c r="N21" s="9"/>
      <c r="O21" s="8"/>
      <c r="P21" s="9"/>
      <c r="Q21" s="8"/>
      <c r="R21" s="9"/>
      <c r="S21" s="8"/>
      <c r="T21" s="9"/>
      <c r="U21" s="8"/>
      <c r="V21" s="9"/>
      <c r="W21" s="8"/>
      <c r="X21" s="9"/>
      <c r="Y21" s="8"/>
      <c r="Z21" s="31">
        <f t="shared" si="3"/>
        <v>0</v>
      </c>
      <c r="AA21" s="31">
        <f t="shared" si="3"/>
        <v>0</v>
      </c>
    </row>
    <row r="22" spans="1:27" ht="12.95" customHeight="1">
      <c r="A22" s="7" t="s">
        <v>32</v>
      </c>
      <c r="B22" s="8">
        <v>0</v>
      </c>
      <c r="C22" s="8"/>
      <c r="D22" s="8">
        <v>4514887.38</v>
      </c>
      <c r="E22" s="8"/>
      <c r="F22" s="8">
        <v>0</v>
      </c>
      <c r="G22" s="8"/>
      <c r="H22" s="8">
        <v>0</v>
      </c>
      <c r="I22" s="8"/>
      <c r="J22" s="9"/>
      <c r="K22" s="8"/>
      <c r="L22" s="9">
        <v>3120</v>
      </c>
      <c r="M22" s="8"/>
      <c r="N22" s="9">
        <v>0</v>
      </c>
      <c r="O22" s="8"/>
      <c r="P22" s="9"/>
      <c r="Q22" s="8"/>
      <c r="R22" s="9">
        <v>0</v>
      </c>
      <c r="S22" s="8"/>
      <c r="T22" s="9">
        <v>0</v>
      </c>
      <c r="U22" s="8"/>
      <c r="V22" s="9">
        <v>0</v>
      </c>
      <c r="W22" s="8"/>
      <c r="X22" s="9">
        <v>0</v>
      </c>
      <c r="Y22" s="8"/>
      <c r="Z22" s="31">
        <f t="shared" si="3"/>
        <v>4518007.38</v>
      </c>
      <c r="AA22" s="31">
        <f t="shared" si="3"/>
        <v>0</v>
      </c>
    </row>
    <row r="23" spans="1:27" ht="22.5">
      <c r="A23" s="7" t="s">
        <v>33</v>
      </c>
      <c r="B23" s="8">
        <v>0</v>
      </c>
      <c r="C23" s="8"/>
      <c r="D23" s="8">
        <v>0</v>
      </c>
      <c r="E23" s="8"/>
      <c r="F23" s="8">
        <v>0</v>
      </c>
      <c r="G23" s="8"/>
      <c r="H23" s="8">
        <v>1061567.8799999999</v>
      </c>
      <c r="I23" s="8"/>
      <c r="J23" s="9"/>
      <c r="K23" s="8"/>
      <c r="L23" s="9">
        <v>0</v>
      </c>
      <c r="M23" s="8"/>
      <c r="N23" s="9">
        <v>0</v>
      </c>
      <c r="O23" s="8"/>
      <c r="P23" s="9"/>
      <c r="Q23" s="8"/>
      <c r="R23" s="9">
        <v>0</v>
      </c>
      <c r="S23" s="8"/>
      <c r="T23" s="9">
        <v>0</v>
      </c>
      <c r="U23" s="8"/>
      <c r="V23" s="9">
        <v>0</v>
      </c>
      <c r="W23" s="8"/>
      <c r="X23" s="9">
        <v>0</v>
      </c>
      <c r="Y23" s="8"/>
      <c r="Z23" s="31">
        <f t="shared" si="3"/>
        <v>1061567.8799999999</v>
      </c>
      <c r="AA23" s="31">
        <f t="shared" si="3"/>
        <v>0</v>
      </c>
    </row>
    <row r="24" spans="1:27" ht="12.95" customHeight="1">
      <c r="A24" s="7" t="s">
        <v>16</v>
      </c>
      <c r="B24" s="8">
        <v>17</v>
      </c>
      <c r="C24" s="8"/>
      <c r="D24" s="8">
        <v>29196994.539999999</v>
      </c>
      <c r="E24" s="8"/>
      <c r="F24" s="8">
        <v>1680.22</v>
      </c>
      <c r="G24" s="8"/>
      <c r="H24" s="8">
        <v>0</v>
      </c>
      <c r="I24" s="8"/>
      <c r="J24" s="9"/>
      <c r="K24" s="8"/>
      <c r="L24" s="9">
        <v>30129.51</v>
      </c>
      <c r="M24" s="8"/>
      <c r="N24" s="9">
        <v>0</v>
      </c>
      <c r="O24" s="8"/>
      <c r="P24" s="9"/>
      <c r="Q24" s="8"/>
      <c r="R24" s="9">
        <v>1490391.91</v>
      </c>
      <c r="S24" s="8"/>
      <c r="T24" s="9">
        <v>4825200.16</v>
      </c>
      <c r="U24" s="8"/>
      <c r="V24" s="9">
        <v>2563</v>
      </c>
      <c r="W24" s="8"/>
      <c r="X24" s="9">
        <v>4492104.53</v>
      </c>
      <c r="Y24" s="8"/>
      <c r="Z24" s="31">
        <f t="shared" si="3"/>
        <v>40039080.870000005</v>
      </c>
      <c r="AA24" s="31">
        <f t="shared" si="3"/>
        <v>0</v>
      </c>
    </row>
    <row r="25" spans="1:27" ht="12.95" customHeight="1">
      <c r="A25" s="7" t="s">
        <v>34</v>
      </c>
      <c r="B25" s="8">
        <v>0</v>
      </c>
      <c r="C25" s="8"/>
      <c r="D25" s="8">
        <v>0</v>
      </c>
      <c r="E25" s="8"/>
      <c r="F25" s="8">
        <v>0</v>
      </c>
      <c r="G25" s="8"/>
      <c r="H25" s="8">
        <v>0</v>
      </c>
      <c r="I25" s="8"/>
      <c r="J25" s="9"/>
      <c r="K25" s="8"/>
      <c r="L25" s="9">
        <v>0</v>
      </c>
      <c r="M25" s="8"/>
      <c r="N25" s="9">
        <v>12815904.869999999</v>
      </c>
      <c r="O25" s="8"/>
      <c r="P25" s="9"/>
      <c r="Q25" s="8"/>
      <c r="R25" s="9">
        <v>0</v>
      </c>
      <c r="S25" s="8"/>
      <c r="T25" s="9">
        <v>0</v>
      </c>
      <c r="U25" s="8"/>
      <c r="V25" s="9">
        <v>0</v>
      </c>
      <c r="W25" s="8"/>
      <c r="X25" s="9">
        <v>0</v>
      </c>
      <c r="Y25" s="8"/>
      <c r="Z25" s="31">
        <f t="shared" si="3"/>
        <v>12815904.869999999</v>
      </c>
      <c r="AA25" s="31">
        <f t="shared" si="3"/>
        <v>0</v>
      </c>
    </row>
    <row r="26" spans="1:27" ht="12.95" hidden="1" customHeight="1">
      <c r="A26" s="7" t="s">
        <v>51</v>
      </c>
      <c r="B26" s="22"/>
      <c r="C26" s="22"/>
      <c r="D26" s="22"/>
      <c r="E26" s="22"/>
      <c r="F26" s="22"/>
      <c r="G26" s="22"/>
      <c r="H26" s="22"/>
      <c r="I26" s="22"/>
      <c r="J26" s="23"/>
      <c r="K26" s="22"/>
      <c r="L26" s="23"/>
      <c r="M26" s="22"/>
      <c r="N26" s="23"/>
      <c r="O26" s="22"/>
      <c r="P26" s="23"/>
      <c r="Q26" s="22"/>
      <c r="R26" s="23"/>
      <c r="S26" s="22"/>
      <c r="T26" s="23"/>
      <c r="U26" s="22"/>
      <c r="V26" s="23"/>
      <c r="W26" s="22"/>
      <c r="X26" s="23"/>
      <c r="Y26" s="22"/>
      <c r="Z26" s="31">
        <f t="shared" ref="Z26" si="6">B26+D26+F26+H26+J26+L26+N26+P26+R26+T26+V26+X26</f>
        <v>0</v>
      </c>
      <c r="AA26" s="31">
        <f t="shared" ref="AA26" si="7">C26+E26+G26+I26+K26+M26+O26+Q26+S26+U26+W26+Y26</f>
        <v>0</v>
      </c>
    </row>
    <row r="27" spans="1:27" ht="12.95" customHeight="1">
      <c r="A27" s="10" t="s">
        <v>35</v>
      </c>
      <c r="B27" s="40">
        <f t="shared" ref="B27:Y27" si="8">SUM(B28:B30)</f>
        <v>0</v>
      </c>
      <c r="C27" s="40">
        <f t="shared" si="8"/>
        <v>0</v>
      </c>
      <c r="D27" s="40">
        <f t="shared" si="8"/>
        <v>2264709.14</v>
      </c>
      <c r="E27" s="40">
        <f t="shared" si="8"/>
        <v>0</v>
      </c>
      <c r="F27" s="40">
        <f t="shared" si="8"/>
        <v>0</v>
      </c>
      <c r="G27" s="40">
        <f t="shared" si="8"/>
        <v>0</v>
      </c>
      <c r="H27" s="40">
        <f t="shared" si="8"/>
        <v>0</v>
      </c>
      <c r="I27" s="40">
        <f t="shared" si="8"/>
        <v>0</v>
      </c>
      <c r="J27" s="40">
        <f t="shared" si="8"/>
        <v>0</v>
      </c>
      <c r="K27" s="40">
        <f t="shared" si="8"/>
        <v>0</v>
      </c>
      <c r="L27" s="40">
        <f t="shared" si="8"/>
        <v>0</v>
      </c>
      <c r="M27" s="40">
        <f t="shared" si="8"/>
        <v>0</v>
      </c>
      <c r="N27" s="40">
        <f t="shared" si="8"/>
        <v>0</v>
      </c>
      <c r="O27" s="40">
        <f t="shared" si="8"/>
        <v>0</v>
      </c>
      <c r="P27" s="40">
        <f t="shared" si="8"/>
        <v>0</v>
      </c>
      <c r="Q27" s="40">
        <f t="shared" si="8"/>
        <v>0</v>
      </c>
      <c r="R27" s="40">
        <f t="shared" si="8"/>
        <v>501973.47</v>
      </c>
      <c r="S27" s="40">
        <f t="shared" si="8"/>
        <v>0</v>
      </c>
      <c r="T27" s="40">
        <f t="shared" si="8"/>
        <v>0</v>
      </c>
      <c r="U27" s="40">
        <f t="shared" si="8"/>
        <v>0</v>
      </c>
      <c r="V27" s="40">
        <f t="shared" si="8"/>
        <v>24927</v>
      </c>
      <c r="W27" s="40">
        <f t="shared" si="8"/>
        <v>0</v>
      </c>
      <c r="X27" s="40">
        <f t="shared" si="8"/>
        <v>0</v>
      </c>
      <c r="Y27" s="40">
        <f t="shared" si="8"/>
        <v>0</v>
      </c>
      <c r="Z27" s="31">
        <f t="shared" ref="Z27:AA27" si="9">B27+D27+F27+H27+J27+L27+N27+P27+R27+T27+V27+X27</f>
        <v>2791609.6100000003</v>
      </c>
      <c r="AA27" s="31">
        <f t="shared" si="9"/>
        <v>0</v>
      </c>
    </row>
    <row r="28" spans="1:27" ht="12.95" hidden="1" customHeight="1">
      <c r="A28" s="26" t="s">
        <v>36</v>
      </c>
      <c r="B28" s="8"/>
      <c r="C28" s="8"/>
      <c r="D28" s="8"/>
      <c r="E28" s="8"/>
      <c r="F28" s="8"/>
      <c r="G28" s="8"/>
      <c r="H28" s="8"/>
      <c r="I28" s="8"/>
      <c r="J28" s="9"/>
      <c r="K28" s="8"/>
      <c r="L28" s="9"/>
      <c r="M28" s="8"/>
      <c r="N28" s="9"/>
      <c r="O28" s="8"/>
      <c r="P28" s="9"/>
      <c r="Q28" s="8"/>
      <c r="R28" s="9"/>
      <c r="S28" s="8"/>
      <c r="T28" s="9"/>
      <c r="U28" s="8"/>
      <c r="V28" s="9"/>
      <c r="W28" s="8"/>
      <c r="X28" s="9"/>
      <c r="Y28" s="8"/>
      <c r="Z28" s="31">
        <f>B28+D28+F28+H28+J28+L28+N28+P28+R28+T28+V28</f>
        <v>0</v>
      </c>
      <c r="AA28" s="31">
        <f>C28+E28+G28+I28+K28+M28+O28+Q28+S28+U28+W28</f>
        <v>0</v>
      </c>
    </row>
    <row r="29" spans="1:27" ht="12.75" customHeight="1">
      <c r="A29" s="26" t="s">
        <v>37</v>
      </c>
      <c r="B29" s="59">
        <v>0</v>
      </c>
      <c r="C29" s="59"/>
      <c r="D29" s="59">
        <v>2245645.14</v>
      </c>
      <c r="E29" s="59"/>
      <c r="F29" s="59">
        <v>0</v>
      </c>
      <c r="G29" s="59"/>
      <c r="H29" s="59">
        <v>0</v>
      </c>
      <c r="I29" s="59"/>
      <c r="J29" s="60"/>
      <c r="K29" s="59"/>
      <c r="L29" s="60">
        <v>0</v>
      </c>
      <c r="M29" s="59"/>
      <c r="N29" s="60">
        <v>0</v>
      </c>
      <c r="O29" s="59"/>
      <c r="P29" s="60"/>
      <c r="Q29" s="59"/>
      <c r="R29" s="60">
        <v>0</v>
      </c>
      <c r="S29" s="59"/>
      <c r="T29" s="60">
        <v>0</v>
      </c>
      <c r="U29" s="59"/>
      <c r="V29" s="60">
        <v>0</v>
      </c>
      <c r="W29" s="59"/>
      <c r="X29" s="60">
        <v>0</v>
      </c>
      <c r="Y29" s="59"/>
      <c r="Z29" s="61">
        <f t="shared" ref="Z29:AA30" si="10">B29+D29+F29+H29+J29+L29+N29+P29+R29+T29+V29</f>
        <v>2245645.14</v>
      </c>
      <c r="AA29" s="61">
        <f t="shared" si="10"/>
        <v>0</v>
      </c>
    </row>
    <row r="30" spans="1:27" ht="12.95" customHeight="1">
      <c r="A30" s="27" t="s">
        <v>38</v>
      </c>
      <c r="B30" s="60">
        <v>0</v>
      </c>
      <c r="C30" s="60"/>
      <c r="D30" s="60">
        <v>19064</v>
      </c>
      <c r="E30" s="60"/>
      <c r="F30" s="60">
        <v>0</v>
      </c>
      <c r="G30" s="60"/>
      <c r="H30" s="60">
        <v>0</v>
      </c>
      <c r="I30" s="60"/>
      <c r="J30" s="60"/>
      <c r="K30" s="60"/>
      <c r="L30" s="60">
        <v>0</v>
      </c>
      <c r="M30" s="60"/>
      <c r="N30" s="60">
        <v>0</v>
      </c>
      <c r="O30" s="60"/>
      <c r="P30" s="60"/>
      <c r="Q30" s="60"/>
      <c r="R30" s="60">
        <v>501973.47</v>
      </c>
      <c r="S30" s="60"/>
      <c r="T30" s="60">
        <v>0</v>
      </c>
      <c r="U30" s="60"/>
      <c r="V30" s="60">
        <v>24927</v>
      </c>
      <c r="W30" s="60"/>
      <c r="X30" s="60">
        <v>0</v>
      </c>
      <c r="Y30" s="60"/>
      <c r="Z30" s="61">
        <f t="shared" si="10"/>
        <v>545964.47</v>
      </c>
      <c r="AA30" s="61">
        <f t="shared" si="10"/>
        <v>0</v>
      </c>
    </row>
    <row r="31" spans="1:27" s="14" customFormat="1" ht="12.95" customHeight="1">
      <c r="A31" s="11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3"/>
      <c r="AA31" s="12"/>
    </row>
    <row r="32" spans="1:27" s="14" customFormat="1" ht="12.95" customHeight="1">
      <c r="A32" s="11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3"/>
      <c r="AA32" s="12"/>
    </row>
    <row r="33" spans="1:26" ht="15.75" hidden="1">
      <c r="A33" s="30" t="s">
        <v>49</v>
      </c>
      <c r="B33" s="28"/>
      <c r="C33" s="28"/>
      <c r="E33"/>
      <c r="F33" s="52" t="s">
        <v>50</v>
      </c>
      <c r="G33" s="52"/>
      <c r="H33" s="52"/>
      <c r="I33" s="32"/>
      <c r="J33" s="32"/>
      <c r="K33" s="32"/>
      <c r="L33" s="35"/>
      <c r="M33" s="32"/>
      <c r="Z33" s="15"/>
    </row>
    <row r="34" spans="1:26" hidden="1">
      <c r="A34"/>
      <c r="B34" s="29" t="s">
        <v>40</v>
      </c>
      <c r="C34" s="29"/>
      <c r="E34"/>
      <c r="F34" s="51" t="s">
        <v>41</v>
      </c>
      <c r="G34" s="51"/>
      <c r="H34" s="51"/>
      <c r="I34" s="34"/>
      <c r="J34" s="34"/>
      <c r="K34" s="34"/>
      <c r="L34" s="36"/>
      <c r="M34" s="34"/>
    </row>
    <row r="35" spans="1:26" hidden="1">
      <c r="A35"/>
      <c r="B35"/>
      <c r="C35"/>
      <c r="E35"/>
      <c r="F35"/>
      <c r="G35"/>
      <c r="H35"/>
      <c r="I35"/>
      <c r="J35"/>
      <c r="K35"/>
      <c r="L35" s="16"/>
      <c r="M35"/>
    </row>
    <row r="36" spans="1:26" ht="15.75" hidden="1">
      <c r="A36" s="30" t="s">
        <v>42</v>
      </c>
      <c r="B36" s="28"/>
      <c r="C36" s="28"/>
      <c r="E36"/>
      <c r="F36" s="52" t="s">
        <v>48</v>
      </c>
      <c r="G36" s="52"/>
      <c r="H36" s="52"/>
      <c r="I36" s="32"/>
      <c r="J36" s="32"/>
      <c r="K36" s="32"/>
      <c r="L36" s="35"/>
      <c r="M36" s="32"/>
    </row>
    <row r="37" spans="1:26" hidden="1">
      <c r="A37"/>
      <c r="B37" s="29" t="s">
        <v>40</v>
      </c>
      <c r="C37" s="29"/>
      <c r="E37"/>
      <c r="F37" s="51" t="s">
        <v>41</v>
      </c>
      <c r="G37" s="51"/>
      <c r="H37" s="51"/>
      <c r="I37" s="34"/>
      <c r="J37" s="34"/>
      <c r="K37" s="34"/>
      <c r="L37" s="36"/>
      <c r="M37" s="34"/>
    </row>
    <row r="38" spans="1:26" hidden="1">
      <c r="A38"/>
      <c r="B38"/>
      <c r="C38"/>
      <c r="E38"/>
      <c r="F38"/>
      <c r="G38"/>
      <c r="H38"/>
      <c r="I38"/>
      <c r="J38"/>
      <c r="K38"/>
      <c r="L38" s="16"/>
      <c r="M38"/>
    </row>
    <row r="39" spans="1:26" ht="15.75" hidden="1">
      <c r="A39" s="30" t="s">
        <v>43</v>
      </c>
      <c r="B39" s="28"/>
      <c r="C39" s="28"/>
      <c r="E39"/>
      <c r="F39" s="52" t="s">
        <v>45</v>
      </c>
      <c r="G39" s="52"/>
      <c r="H39" s="52"/>
      <c r="I39" s="32"/>
      <c r="J39" s="32"/>
      <c r="K39" s="16"/>
      <c r="L39" s="35"/>
      <c r="M39" s="32"/>
    </row>
    <row r="40" spans="1:26" hidden="1">
      <c r="A40"/>
      <c r="B40" s="29" t="s">
        <v>40</v>
      </c>
      <c r="C40" s="29"/>
      <c r="E40"/>
      <c r="F40" s="51" t="s">
        <v>41</v>
      </c>
      <c r="G40" s="51"/>
      <c r="H40" s="51"/>
      <c r="I40" s="33"/>
      <c r="J40" s="33"/>
      <c r="K40" s="17"/>
      <c r="L40" s="37"/>
      <c r="M40" s="33"/>
    </row>
    <row r="41" spans="1:26" hidden="1">
      <c r="L41" s="14"/>
    </row>
  </sheetData>
  <protectedRanges>
    <protectedRange sqref="B7:B29 C12:Y12 C27:Y27" name="krista_tr_10_0_1_1"/>
    <protectedRange sqref="C7:C11 C13:C26 C28:C29 E7:E11 E13:E26 E28:E29 G7:G11 G13:G26 G28:G29 I7:I11 I13:I26 I28:I29 K7:K11 K13:K26 K28:K29 M7:M11 M13:M26 M28:M29 O7:O11 O13:O26 O28:O29 Q7:Q11 Q13:Q26 Q28:Q29 S7:S11 S13:S26 S28:S29 U7:U11 U13:U26 U28:U29 W7:W11 W13:W26 W28:W29 Y7:Y11 Y13:Y26 Y28:Y29" name="krista_tr_11_0_1_1"/>
    <protectedRange sqref="D7:D11 D13:D26 D28:D29" name="krista_tr_121_0_1_1"/>
    <protectedRange sqref="F7:F11 F13:F26 F28:F29" name="krista_tr_14_0_1_1"/>
    <protectedRange sqref="H7:H11 H13:H26 H28:H29" name="krista_tr_16_0_1_1"/>
  </protectedRanges>
  <mergeCells count="12">
    <mergeCell ref="F40:H40"/>
    <mergeCell ref="F33:H33"/>
    <mergeCell ref="F36:H36"/>
    <mergeCell ref="F37:H37"/>
    <mergeCell ref="F39:H39"/>
    <mergeCell ref="F34:H34"/>
    <mergeCell ref="A1:AA1"/>
    <mergeCell ref="B4:Y4"/>
    <mergeCell ref="Z4:Z5"/>
    <mergeCell ref="AA4:AA5"/>
    <mergeCell ref="A4:A5"/>
    <mergeCell ref="A2:AA2"/>
  </mergeCells>
  <dataValidations count="1">
    <dataValidation type="decimal" allowBlank="1" showInputMessage="1" showErrorMessage="1" sqref="AA31:AA32 AA983068:AA983072 B983068:Y983072 AA917532:AA917536 B917532:Y917536 AA851996:AA852000 B851996:Y852000 AA786460:AA786464 B786460:Y786464 AA720924:AA720928 B720924:Y720928 AA655388:AA655392 B655388:Y655392 AA589852:AA589856 B589852:Y589856 AA524316:AA524320 B524316:Y524320 AA458780:AA458784 B458780:Y458784 AA393244:AA393248 B393244:Y393248 AA327708:AA327712 B327708:Y327712 AA262172:AA262176 B262172:Y262176 AA196636:AA196640 B196636:Y196640 AA131100:AA131104 B131100:Y131104 AA65564:AA65568 B65564:Y65568 B28:Y32 AA983055:AA983066 B983055:Y983066 AA917519:AA917530 B917519:Y917530 AA851983:AA851994 B851983:Y851994 AA786447:AA786458 B786447:Y786458 AA720911:AA720922 B720911:Y720922 AA655375:AA655386 B655375:Y655386 AA589839:AA589850 B589839:Y589850 AA524303:AA524314 B524303:Y524314 AA458767:AA458778 B458767:Y458778 AA393231:AA393242 B393231:Y393242 AA327695:AA327706 B327695:Y327706 AA262159:AA262170 B262159:Y262170 AA196623:AA196634 B196623:Y196634 AA131087:AA131098 B131087:Y131098 AA65551:AA65562 B65551:Y65562 B13:Y26 AA983049:AA983053 B983049:Y983053 AA917513:AA917517 B917513:Y917517 AA851977:AA851981 B851977:Y851981 AA786441:AA786445 B786441:Y786445 AA720905:AA720909 B720905:Y720909 AA655369:AA655373 B655369:Y655373 AA589833:AA589837 B589833:Y589837 AA524297:AA524301 B524297:Y524301 AA458761:AA458765 B458761:Y458765 AA393225:AA393229 B393225:Y393229 AA327689:AA327693 B327689:Y327693 AA262153:AA262157 B262153:Y262157 AA196617:AA196621 B196617:Y196621 AA131081:AA131085 B131081:Y131085 AA65545:AA65549 B65545:Y65549 B7:Y11">
      <formula1>-10000000000</formula1>
      <formula2>10000000000</formula2>
    </dataValidation>
  </dataValidations>
  <pageMargins left="0.16" right="0.16" top="0.74803149606299213" bottom="0.74803149606299213" header="0.31496062992125984" footer="0.31496062992125984"/>
  <pageSetup paperSize="9" scale="7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5" tint="0.59999389629810485"/>
    <pageSetUpPr fitToPage="1"/>
  </sheetPr>
  <dimension ref="A1:AA40"/>
  <sheetViews>
    <sheetView zoomScaleNormal="100" workbookViewId="0">
      <selection activeCell="A27" sqref="A27"/>
    </sheetView>
  </sheetViews>
  <sheetFormatPr defaultRowHeight="15"/>
  <cols>
    <col min="1" max="1" width="37.28515625" style="1" customWidth="1"/>
    <col min="2" max="2" width="10.7109375" style="1" hidden="1" customWidth="1"/>
    <col min="3" max="3" width="8" style="1" hidden="1" customWidth="1"/>
    <col min="4" max="4" width="15" style="1" customWidth="1"/>
    <col min="5" max="5" width="13.5703125" style="1" hidden="1" customWidth="1"/>
    <col min="6" max="6" width="11.140625" style="1" customWidth="1"/>
    <col min="7" max="7" width="9.140625" style="1" hidden="1" customWidth="1"/>
    <col min="8" max="8" width="10.7109375" style="1" hidden="1" customWidth="1"/>
    <col min="9" max="9" width="8" style="1" hidden="1" customWidth="1"/>
    <col min="10" max="10" width="12.7109375" style="1" hidden="1" customWidth="1"/>
    <col min="11" max="11" width="8" style="1" hidden="1" customWidth="1"/>
    <col min="12" max="12" width="10.7109375" style="1" hidden="1" customWidth="1"/>
    <col min="13" max="13" width="8" style="1" hidden="1" customWidth="1"/>
    <col min="14" max="14" width="11.85546875" style="1" hidden="1" customWidth="1"/>
    <col min="15" max="15" width="8" style="1" hidden="1" customWidth="1"/>
    <col min="16" max="16" width="11" style="1" hidden="1" customWidth="1"/>
    <col min="17" max="17" width="8" style="1" hidden="1" customWidth="1"/>
    <col min="18" max="18" width="18" style="1" customWidth="1"/>
    <col min="19" max="19" width="8" style="1" hidden="1" customWidth="1"/>
    <col min="20" max="20" width="16.42578125" style="1" customWidth="1"/>
    <col min="21" max="21" width="8" style="1" hidden="1" customWidth="1"/>
    <col min="22" max="22" width="14.85546875" style="1" hidden="1" customWidth="1"/>
    <col min="23" max="23" width="8" style="1" hidden="1" customWidth="1"/>
    <col min="24" max="24" width="9.140625" style="1" hidden="1" customWidth="1"/>
    <col min="25" max="25" width="8" style="1" hidden="1" customWidth="1"/>
    <col min="26" max="26" width="13" style="1" customWidth="1"/>
    <col min="27" max="27" width="8.85546875" style="1" customWidth="1"/>
    <col min="28" max="16384" width="9.140625" style="1"/>
  </cols>
  <sheetData>
    <row r="1" spans="1:27" ht="16.5">
      <c r="A1" s="42" t="s">
        <v>57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</row>
    <row r="2" spans="1:27" ht="16.5">
      <c r="A2" s="50" t="s">
        <v>47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</row>
    <row r="3" spans="1:27" ht="16.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41" t="s">
        <v>53</v>
      </c>
    </row>
    <row r="4" spans="1:27" ht="25.5" customHeight="1">
      <c r="A4" s="48" t="s">
        <v>3</v>
      </c>
      <c r="B4" s="54" t="s">
        <v>0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6"/>
      <c r="Z4" s="46" t="s">
        <v>1</v>
      </c>
      <c r="AA4" s="46" t="s">
        <v>2</v>
      </c>
    </row>
    <row r="5" spans="1:27" ht="90" customHeight="1">
      <c r="A5" s="49"/>
      <c r="B5" s="2" t="s">
        <v>4</v>
      </c>
      <c r="C5" s="2" t="s">
        <v>5</v>
      </c>
      <c r="D5" s="2" t="s">
        <v>6</v>
      </c>
      <c r="E5" s="2" t="s">
        <v>5</v>
      </c>
      <c r="F5" s="2" t="s">
        <v>7</v>
      </c>
      <c r="G5" s="2" t="s">
        <v>5</v>
      </c>
      <c r="H5" s="2" t="s">
        <v>8</v>
      </c>
      <c r="I5" s="2" t="s">
        <v>5</v>
      </c>
      <c r="J5" s="3" t="s">
        <v>9</v>
      </c>
      <c r="K5" s="2" t="s">
        <v>5</v>
      </c>
      <c r="L5" s="3" t="s">
        <v>10</v>
      </c>
      <c r="M5" s="2" t="s">
        <v>5</v>
      </c>
      <c r="N5" s="3" t="s">
        <v>11</v>
      </c>
      <c r="O5" s="2" t="s">
        <v>5</v>
      </c>
      <c r="P5" s="3" t="s">
        <v>12</v>
      </c>
      <c r="Q5" s="2" t="s">
        <v>5</v>
      </c>
      <c r="R5" s="4" t="s">
        <v>13</v>
      </c>
      <c r="S5" s="2" t="s">
        <v>5</v>
      </c>
      <c r="T5" s="4" t="s">
        <v>14</v>
      </c>
      <c r="U5" s="2" t="s">
        <v>5</v>
      </c>
      <c r="V5" s="2" t="s">
        <v>15</v>
      </c>
      <c r="W5" s="2" t="s">
        <v>5</v>
      </c>
      <c r="X5" s="5" t="s">
        <v>16</v>
      </c>
      <c r="Y5" s="2" t="s">
        <v>5</v>
      </c>
      <c r="Z5" s="47"/>
      <c r="AA5" s="47"/>
    </row>
    <row r="6" spans="1:27" ht="12.95" customHeight="1">
      <c r="A6" s="6" t="s">
        <v>17</v>
      </c>
      <c r="B6" s="18">
        <f>SUM(B7:B12,B17:B27)</f>
        <v>0</v>
      </c>
      <c r="C6" s="18">
        <f t="shared" ref="C6:Y6" si="0">SUM(C7:C12,C17:C27)</f>
        <v>0</v>
      </c>
      <c r="D6" s="38">
        <f t="shared" si="0"/>
        <v>51248592.010000005</v>
      </c>
      <c r="E6" s="38">
        <f t="shared" si="0"/>
        <v>0</v>
      </c>
      <c r="F6" s="38">
        <f t="shared" si="0"/>
        <v>2869861.44</v>
      </c>
      <c r="G6" s="38">
        <f t="shared" si="0"/>
        <v>0</v>
      </c>
      <c r="H6" s="38">
        <f t="shared" si="0"/>
        <v>0</v>
      </c>
      <c r="I6" s="38">
        <f t="shared" si="0"/>
        <v>0</v>
      </c>
      <c r="J6" s="38">
        <f t="shared" si="0"/>
        <v>0</v>
      </c>
      <c r="K6" s="38">
        <f t="shared" si="0"/>
        <v>0</v>
      </c>
      <c r="L6" s="38">
        <f t="shared" si="0"/>
        <v>0</v>
      </c>
      <c r="M6" s="38">
        <f t="shared" si="0"/>
        <v>0</v>
      </c>
      <c r="N6" s="38">
        <f t="shared" si="0"/>
        <v>0</v>
      </c>
      <c r="O6" s="38">
        <f t="shared" si="0"/>
        <v>0</v>
      </c>
      <c r="P6" s="38">
        <f t="shared" si="0"/>
        <v>0</v>
      </c>
      <c r="Q6" s="38">
        <f t="shared" si="0"/>
        <v>0</v>
      </c>
      <c r="R6" s="38">
        <f t="shared" si="0"/>
        <v>769770.32000000007</v>
      </c>
      <c r="S6" s="38">
        <f t="shared" si="0"/>
        <v>0</v>
      </c>
      <c r="T6" s="38">
        <f t="shared" si="0"/>
        <v>17554173.82</v>
      </c>
      <c r="U6" s="38">
        <f t="shared" si="0"/>
        <v>0</v>
      </c>
      <c r="V6" s="38">
        <f t="shared" si="0"/>
        <v>0</v>
      </c>
      <c r="W6" s="38">
        <f t="shared" si="0"/>
        <v>0</v>
      </c>
      <c r="X6" s="38">
        <f t="shared" si="0"/>
        <v>0</v>
      </c>
      <c r="Y6" s="38">
        <f t="shared" si="0"/>
        <v>0</v>
      </c>
      <c r="Z6" s="38">
        <f>B6+D6+F6+H6+J6+L6+N6+P6+R6+T6+V6+X6</f>
        <v>72442397.590000004</v>
      </c>
      <c r="AA6" s="38">
        <f>C6+E6+G6+I6+K6+M6+O6+Q6+S6+U6+W6+Y6</f>
        <v>0</v>
      </c>
    </row>
    <row r="7" spans="1:27" ht="12.95" customHeight="1">
      <c r="A7" s="7" t="s">
        <v>18</v>
      </c>
      <c r="B7" s="8"/>
      <c r="C7" s="8"/>
      <c r="D7" s="8">
        <v>16710147.109999999</v>
      </c>
      <c r="E7" s="8"/>
      <c r="F7" s="8">
        <v>620383.52</v>
      </c>
      <c r="G7" s="8"/>
      <c r="H7" s="8"/>
      <c r="I7" s="8"/>
      <c r="J7" s="9"/>
      <c r="K7" s="8"/>
      <c r="L7" s="9"/>
      <c r="M7" s="8"/>
      <c r="N7" s="9"/>
      <c r="O7" s="8"/>
      <c r="P7" s="9"/>
      <c r="Q7" s="8"/>
      <c r="R7" s="9">
        <v>490194.55</v>
      </c>
      <c r="S7" s="8"/>
      <c r="T7" s="9">
        <v>7493321.2400000002</v>
      </c>
      <c r="U7" s="8"/>
      <c r="V7" s="9"/>
      <c r="W7" s="8"/>
      <c r="X7" s="9"/>
      <c r="Y7" s="8"/>
      <c r="Z7" s="31">
        <f t="shared" ref="Z7:AA11" si="1">B7+D7+F7+H7+J7+L7+N7+P7+R7+T7+V7+X7</f>
        <v>25314046.420000002</v>
      </c>
      <c r="AA7" s="31">
        <f t="shared" si="1"/>
        <v>0</v>
      </c>
    </row>
    <row r="8" spans="1:27" ht="12.95" customHeight="1">
      <c r="A8" s="7" t="s">
        <v>19</v>
      </c>
      <c r="B8" s="8"/>
      <c r="C8" s="8"/>
      <c r="D8" s="8">
        <v>622.98</v>
      </c>
      <c r="E8" s="8"/>
      <c r="F8" s="8">
        <v>562.5</v>
      </c>
      <c r="G8" s="8"/>
      <c r="H8" s="8"/>
      <c r="I8" s="8"/>
      <c r="J8" s="9"/>
      <c r="K8" s="8"/>
      <c r="L8" s="9"/>
      <c r="M8" s="8"/>
      <c r="N8" s="9"/>
      <c r="O8" s="8"/>
      <c r="P8" s="9"/>
      <c r="Q8" s="8"/>
      <c r="R8" s="9">
        <v>0</v>
      </c>
      <c r="S8" s="8"/>
      <c r="T8" s="9">
        <v>375</v>
      </c>
      <c r="U8" s="8"/>
      <c r="V8" s="9"/>
      <c r="W8" s="8"/>
      <c r="X8" s="9"/>
      <c r="Y8" s="8"/>
      <c r="Z8" s="31">
        <f t="shared" si="1"/>
        <v>1560.48</v>
      </c>
      <c r="AA8" s="31">
        <f t="shared" si="1"/>
        <v>0</v>
      </c>
    </row>
    <row r="9" spans="1:27" ht="12.95" customHeight="1">
      <c r="A9" s="7" t="s">
        <v>20</v>
      </c>
      <c r="B9" s="8"/>
      <c r="C9" s="8"/>
      <c r="D9" s="8">
        <v>7391267.0800000001</v>
      </c>
      <c r="E9" s="8"/>
      <c r="F9" s="8">
        <v>290711.89</v>
      </c>
      <c r="G9" s="8"/>
      <c r="H9" s="8"/>
      <c r="I9" s="8"/>
      <c r="J9" s="9"/>
      <c r="K9" s="8"/>
      <c r="L9" s="9"/>
      <c r="M9" s="8"/>
      <c r="N9" s="9"/>
      <c r="O9" s="8"/>
      <c r="P9" s="9"/>
      <c r="Q9" s="8"/>
      <c r="R9" s="9">
        <v>175930.69</v>
      </c>
      <c r="S9" s="8"/>
      <c r="T9" s="9">
        <v>3884120.23</v>
      </c>
      <c r="U9" s="8"/>
      <c r="V9" s="9"/>
      <c r="W9" s="8"/>
      <c r="X9" s="9"/>
      <c r="Y9" s="8"/>
      <c r="Z9" s="31">
        <f t="shared" si="1"/>
        <v>11742029.890000001</v>
      </c>
      <c r="AA9" s="31">
        <f t="shared" si="1"/>
        <v>0</v>
      </c>
    </row>
    <row r="10" spans="1:27" ht="12.95" customHeight="1">
      <c r="A10" s="7" t="s">
        <v>21</v>
      </c>
      <c r="B10" s="8"/>
      <c r="C10" s="8"/>
      <c r="D10" s="8">
        <v>76818.05</v>
      </c>
      <c r="E10" s="8"/>
      <c r="F10" s="8">
        <v>77286.78</v>
      </c>
      <c r="G10" s="8"/>
      <c r="H10" s="8"/>
      <c r="I10" s="8"/>
      <c r="J10" s="9"/>
      <c r="K10" s="8"/>
      <c r="L10" s="9"/>
      <c r="M10" s="8"/>
      <c r="N10" s="9"/>
      <c r="O10" s="8"/>
      <c r="P10" s="9"/>
      <c r="Q10" s="8"/>
      <c r="R10" s="9">
        <v>26586.38</v>
      </c>
      <c r="S10" s="8"/>
      <c r="T10" s="9">
        <v>67073.53</v>
      </c>
      <c r="U10" s="8"/>
      <c r="V10" s="9"/>
      <c r="W10" s="8"/>
      <c r="X10" s="9"/>
      <c r="Y10" s="8"/>
      <c r="Z10" s="31">
        <f t="shared" si="1"/>
        <v>247764.74000000002</v>
      </c>
      <c r="AA10" s="31">
        <f t="shared" si="1"/>
        <v>0</v>
      </c>
    </row>
    <row r="11" spans="1:27" ht="12.95" customHeight="1">
      <c r="A11" s="7" t="s">
        <v>22</v>
      </c>
      <c r="B11" s="8"/>
      <c r="C11" s="8"/>
      <c r="D11" s="8">
        <v>3156</v>
      </c>
      <c r="E11" s="8"/>
      <c r="F11" s="8">
        <v>2000</v>
      </c>
      <c r="G11" s="8"/>
      <c r="H11" s="8"/>
      <c r="I11" s="8"/>
      <c r="J11" s="9"/>
      <c r="K11" s="8"/>
      <c r="L11" s="9"/>
      <c r="M11" s="8"/>
      <c r="N11" s="9"/>
      <c r="O11" s="8"/>
      <c r="P11" s="9"/>
      <c r="Q11" s="8"/>
      <c r="R11" s="9">
        <v>646.4</v>
      </c>
      <c r="S11" s="8"/>
      <c r="T11" s="9">
        <v>3790</v>
      </c>
      <c r="U11" s="8"/>
      <c r="V11" s="9"/>
      <c r="W11" s="8"/>
      <c r="X11" s="9"/>
      <c r="Y11" s="8"/>
      <c r="Z11" s="31">
        <f t="shared" si="1"/>
        <v>9592.4</v>
      </c>
      <c r="AA11" s="31">
        <f t="shared" si="1"/>
        <v>0</v>
      </c>
    </row>
    <row r="12" spans="1:27" ht="12.95" customHeight="1">
      <c r="A12" s="7" t="s">
        <v>23</v>
      </c>
      <c r="B12" s="19">
        <f>SUM(B13:B16)</f>
        <v>0</v>
      </c>
      <c r="C12" s="19">
        <f t="shared" ref="C12:Y12" si="2">SUM(C13:C16)</f>
        <v>0</v>
      </c>
      <c r="D12" s="39">
        <f t="shared" si="2"/>
        <v>744866.82000000007</v>
      </c>
      <c r="E12" s="39">
        <f t="shared" si="2"/>
        <v>0</v>
      </c>
      <c r="F12" s="39">
        <f t="shared" si="2"/>
        <v>1353612.42</v>
      </c>
      <c r="G12" s="39">
        <f t="shared" si="2"/>
        <v>0</v>
      </c>
      <c r="H12" s="39">
        <f t="shared" si="2"/>
        <v>0</v>
      </c>
      <c r="I12" s="39">
        <f t="shared" si="2"/>
        <v>0</v>
      </c>
      <c r="J12" s="39">
        <f t="shared" si="2"/>
        <v>0</v>
      </c>
      <c r="K12" s="39">
        <f t="shared" si="2"/>
        <v>0</v>
      </c>
      <c r="L12" s="39">
        <f t="shared" si="2"/>
        <v>0</v>
      </c>
      <c r="M12" s="39">
        <f t="shared" si="2"/>
        <v>0</v>
      </c>
      <c r="N12" s="39">
        <f t="shared" si="2"/>
        <v>0</v>
      </c>
      <c r="O12" s="39">
        <f t="shared" si="2"/>
        <v>0</v>
      </c>
      <c r="P12" s="39">
        <f t="shared" si="2"/>
        <v>0</v>
      </c>
      <c r="Q12" s="39">
        <f t="shared" si="2"/>
        <v>0</v>
      </c>
      <c r="R12" s="39">
        <f t="shared" si="2"/>
        <v>16057.56</v>
      </c>
      <c r="S12" s="39">
        <f t="shared" si="2"/>
        <v>0</v>
      </c>
      <c r="T12" s="39">
        <f t="shared" si="2"/>
        <v>3702081.89</v>
      </c>
      <c r="U12" s="39">
        <f t="shared" si="2"/>
        <v>0</v>
      </c>
      <c r="V12" s="39">
        <f t="shared" si="2"/>
        <v>0</v>
      </c>
      <c r="W12" s="39">
        <f t="shared" si="2"/>
        <v>0</v>
      </c>
      <c r="X12" s="39">
        <f t="shared" si="2"/>
        <v>0</v>
      </c>
      <c r="Y12" s="39">
        <f t="shared" si="2"/>
        <v>0</v>
      </c>
      <c r="Z12" s="31">
        <f t="shared" ref="Z12:AA30" si="3">B12+D12+F12+H12+J12+L12+N12+P12+R12+T12+V12+X12</f>
        <v>5816618.6900000004</v>
      </c>
      <c r="AA12" s="31">
        <f t="shared" si="3"/>
        <v>0</v>
      </c>
    </row>
    <row r="13" spans="1:27" ht="12.95" customHeight="1">
      <c r="A13" s="24" t="s">
        <v>24</v>
      </c>
      <c r="B13" s="8"/>
      <c r="C13" s="8"/>
      <c r="D13" s="59">
        <v>419086.87</v>
      </c>
      <c r="E13" s="59"/>
      <c r="F13" s="59">
        <v>958746.7</v>
      </c>
      <c r="G13" s="59"/>
      <c r="H13" s="59"/>
      <c r="I13" s="59"/>
      <c r="J13" s="60"/>
      <c r="K13" s="59"/>
      <c r="L13" s="60"/>
      <c r="M13" s="59"/>
      <c r="N13" s="60"/>
      <c r="O13" s="59"/>
      <c r="P13" s="60"/>
      <c r="Q13" s="59"/>
      <c r="R13" s="60">
        <v>0</v>
      </c>
      <c r="S13" s="59"/>
      <c r="T13" s="60">
        <v>1808805.22</v>
      </c>
      <c r="U13" s="59"/>
      <c r="V13" s="60"/>
      <c r="W13" s="59"/>
      <c r="X13" s="60"/>
      <c r="Y13" s="59"/>
      <c r="Z13" s="61">
        <f t="shared" si="3"/>
        <v>3186638.79</v>
      </c>
      <c r="AA13" s="61">
        <f t="shared" si="3"/>
        <v>0</v>
      </c>
    </row>
    <row r="14" spans="1:27" ht="12.95" customHeight="1">
      <c r="A14" s="24" t="s">
        <v>25</v>
      </c>
      <c r="B14" s="8"/>
      <c r="C14" s="8"/>
      <c r="D14" s="59">
        <v>303056.52</v>
      </c>
      <c r="E14" s="59"/>
      <c r="F14" s="59">
        <v>332838.21999999997</v>
      </c>
      <c r="G14" s="59"/>
      <c r="H14" s="59"/>
      <c r="I14" s="59"/>
      <c r="J14" s="60"/>
      <c r="K14" s="59"/>
      <c r="L14" s="60"/>
      <c r="M14" s="59"/>
      <c r="N14" s="60"/>
      <c r="O14" s="59"/>
      <c r="P14" s="60"/>
      <c r="Q14" s="59"/>
      <c r="R14" s="60">
        <v>13118.8</v>
      </c>
      <c r="S14" s="59"/>
      <c r="T14" s="60">
        <v>1889306.22</v>
      </c>
      <c r="U14" s="59"/>
      <c r="V14" s="60"/>
      <c r="W14" s="59"/>
      <c r="X14" s="60"/>
      <c r="Y14" s="59"/>
      <c r="Z14" s="61">
        <f t="shared" si="3"/>
        <v>2538319.7599999998</v>
      </c>
      <c r="AA14" s="61">
        <f t="shared" si="3"/>
        <v>0</v>
      </c>
    </row>
    <row r="15" spans="1:27" ht="12.95" customHeight="1">
      <c r="A15" s="24" t="s">
        <v>26</v>
      </c>
      <c r="B15" s="8"/>
      <c r="C15" s="8"/>
      <c r="D15" s="59">
        <v>22723.43</v>
      </c>
      <c r="E15" s="59"/>
      <c r="F15" s="59">
        <v>62027.5</v>
      </c>
      <c r="G15" s="59"/>
      <c r="H15" s="59"/>
      <c r="I15" s="59"/>
      <c r="J15" s="60"/>
      <c r="K15" s="59"/>
      <c r="L15" s="60"/>
      <c r="M15" s="59"/>
      <c r="N15" s="60"/>
      <c r="O15" s="59"/>
      <c r="P15" s="60"/>
      <c r="Q15" s="59"/>
      <c r="R15" s="60">
        <v>2938.76</v>
      </c>
      <c r="S15" s="59"/>
      <c r="T15" s="60">
        <v>3970.45</v>
      </c>
      <c r="U15" s="59"/>
      <c r="V15" s="60"/>
      <c r="W15" s="59"/>
      <c r="X15" s="60"/>
      <c r="Y15" s="59"/>
      <c r="Z15" s="61">
        <f t="shared" si="3"/>
        <v>91660.139999999985</v>
      </c>
      <c r="AA15" s="61">
        <f t="shared" si="3"/>
        <v>0</v>
      </c>
    </row>
    <row r="16" spans="1:27" ht="12.95" hidden="1" customHeight="1">
      <c r="A16" s="25" t="s">
        <v>27</v>
      </c>
      <c r="B16" s="8"/>
      <c r="C16" s="8"/>
      <c r="D16" s="8"/>
      <c r="E16" s="8"/>
      <c r="F16" s="8"/>
      <c r="G16" s="8"/>
      <c r="H16" s="8"/>
      <c r="I16" s="8"/>
      <c r="J16" s="9"/>
      <c r="K16" s="8"/>
      <c r="L16" s="9"/>
      <c r="M16" s="8"/>
      <c r="N16" s="9"/>
      <c r="O16" s="8"/>
      <c r="P16" s="9"/>
      <c r="Q16" s="8"/>
      <c r="R16" s="9"/>
      <c r="S16" s="8"/>
      <c r="T16" s="9"/>
      <c r="U16" s="8"/>
      <c r="V16" s="9"/>
      <c r="W16" s="8"/>
      <c r="X16" s="9"/>
      <c r="Y16" s="8"/>
      <c r="Z16" s="31">
        <f t="shared" si="3"/>
        <v>0</v>
      </c>
      <c r="AA16" s="31">
        <f t="shared" si="3"/>
        <v>0</v>
      </c>
    </row>
    <row r="17" spans="1:27" ht="12.95" customHeight="1">
      <c r="A17" s="7" t="s">
        <v>28</v>
      </c>
      <c r="B17" s="8"/>
      <c r="C17" s="8"/>
      <c r="D17" s="8">
        <v>104337.16</v>
      </c>
      <c r="E17" s="8"/>
      <c r="F17" s="8">
        <v>0</v>
      </c>
      <c r="G17" s="8"/>
      <c r="H17" s="8"/>
      <c r="I17" s="8"/>
      <c r="J17" s="9"/>
      <c r="K17" s="8"/>
      <c r="L17" s="9"/>
      <c r="M17" s="8"/>
      <c r="N17" s="9"/>
      <c r="O17" s="8"/>
      <c r="P17" s="9"/>
      <c r="Q17" s="8"/>
      <c r="R17" s="9">
        <v>0</v>
      </c>
      <c r="S17" s="8"/>
      <c r="T17" s="9">
        <v>124250</v>
      </c>
      <c r="U17" s="8"/>
      <c r="V17" s="9"/>
      <c r="W17" s="8"/>
      <c r="X17" s="9"/>
      <c r="Y17" s="8"/>
      <c r="Z17" s="31">
        <f t="shared" si="3"/>
        <v>228587.16</v>
      </c>
      <c r="AA17" s="31">
        <f t="shared" si="3"/>
        <v>0</v>
      </c>
    </row>
    <row r="18" spans="1:27" ht="12.95" customHeight="1">
      <c r="A18" s="7" t="s">
        <v>29</v>
      </c>
      <c r="B18" s="8"/>
      <c r="C18" s="8"/>
      <c r="D18" s="8">
        <v>885502.81</v>
      </c>
      <c r="E18" s="8"/>
      <c r="F18" s="8">
        <v>77342.899999999994</v>
      </c>
      <c r="G18" s="8"/>
      <c r="H18" s="8"/>
      <c r="I18" s="8"/>
      <c r="J18" s="9"/>
      <c r="K18" s="8"/>
      <c r="L18" s="9"/>
      <c r="M18" s="8"/>
      <c r="N18" s="9"/>
      <c r="O18" s="8"/>
      <c r="P18" s="9"/>
      <c r="Q18" s="8"/>
      <c r="R18" s="9">
        <v>14423.5</v>
      </c>
      <c r="S18" s="8"/>
      <c r="T18" s="9">
        <v>275995.13</v>
      </c>
      <c r="U18" s="8"/>
      <c r="V18" s="9"/>
      <c r="W18" s="8"/>
      <c r="X18" s="9"/>
      <c r="Y18" s="8"/>
      <c r="Z18" s="31">
        <f t="shared" si="3"/>
        <v>1253264.3400000001</v>
      </c>
      <c r="AA18" s="31">
        <f t="shared" si="3"/>
        <v>0</v>
      </c>
    </row>
    <row r="19" spans="1:27" ht="12.95" customHeight="1">
      <c r="A19" s="7" t="s">
        <v>30</v>
      </c>
      <c r="B19" s="8"/>
      <c r="C19" s="8"/>
      <c r="D19" s="8">
        <v>6383691.9000000004</v>
      </c>
      <c r="E19" s="8"/>
      <c r="F19" s="8">
        <v>444940.93</v>
      </c>
      <c r="G19" s="8"/>
      <c r="H19" s="8"/>
      <c r="I19" s="8"/>
      <c r="J19" s="9"/>
      <c r="K19" s="8"/>
      <c r="L19" s="9"/>
      <c r="M19" s="8"/>
      <c r="N19" s="9"/>
      <c r="O19" s="8"/>
      <c r="P19" s="9"/>
      <c r="Q19" s="8"/>
      <c r="R19" s="9">
        <v>10026.280000000001</v>
      </c>
      <c r="S19" s="8"/>
      <c r="T19" s="9">
        <v>434920.32</v>
      </c>
      <c r="U19" s="8"/>
      <c r="V19" s="9"/>
      <c r="W19" s="8"/>
      <c r="X19" s="9"/>
      <c r="Y19" s="8"/>
      <c r="Z19" s="31">
        <f t="shared" si="3"/>
        <v>7273579.4300000006</v>
      </c>
      <c r="AA19" s="31">
        <f t="shared" si="3"/>
        <v>0</v>
      </c>
    </row>
    <row r="20" spans="1:27" ht="23.25" hidden="1" customHeight="1">
      <c r="A20" s="7" t="s">
        <v>52</v>
      </c>
      <c r="B20" s="8"/>
      <c r="C20" s="8"/>
      <c r="D20" s="8"/>
      <c r="E20" s="8"/>
      <c r="F20" s="8"/>
      <c r="G20" s="8"/>
      <c r="H20" s="8"/>
      <c r="I20" s="8"/>
      <c r="J20" s="9"/>
      <c r="K20" s="8"/>
      <c r="L20" s="9"/>
      <c r="M20" s="8"/>
      <c r="N20" s="9"/>
      <c r="O20" s="8"/>
      <c r="P20" s="9"/>
      <c r="Q20" s="8"/>
      <c r="R20" s="9"/>
      <c r="S20" s="8"/>
      <c r="T20" s="9"/>
      <c r="U20" s="8"/>
      <c r="V20" s="9"/>
      <c r="W20" s="8"/>
      <c r="X20" s="9"/>
      <c r="Y20" s="8"/>
      <c r="Z20" s="31">
        <f t="shared" ref="Z20" si="4">B20+D20+F20+H20+J20+L20+N20+P20+R20+T20+V20+X20</f>
        <v>0</v>
      </c>
      <c r="AA20" s="31">
        <f t="shared" ref="AA20" si="5">C20+E20+G20+I20+K20+M20+O20+Q20+S20+U20+W20+Y20</f>
        <v>0</v>
      </c>
    </row>
    <row r="21" spans="1:27" ht="33.75" hidden="1">
      <c r="A21" s="7" t="s">
        <v>31</v>
      </c>
      <c r="B21" s="8"/>
      <c r="C21" s="8"/>
      <c r="D21" s="8"/>
      <c r="E21" s="8"/>
      <c r="F21" s="8"/>
      <c r="G21" s="8"/>
      <c r="H21" s="8"/>
      <c r="I21" s="8"/>
      <c r="J21" s="9"/>
      <c r="K21" s="8"/>
      <c r="L21" s="9"/>
      <c r="M21" s="8"/>
      <c r="N21" s="9"/>
      <c r="O21" s="8"/>
      <c r="P21" s="9"/>
      <c r="Q21" s="8"/>
      <c r="R21" s="9"/>
      <c r="S21" s="8"/>
      <c r="T21" s="9"/>
      <c r="U21" s="8"/>
      <c r="V21" s="9"/>
      <c r="W21" s="8"/>
      <c r="X21" s="9"/>
      <c r="Y21" s="8"/>
      <c r="Z21" s="31">
        <f t="shared" si="3"/>
        <v>0</v>
      </c>
      <c r="AA21" s="31">
        <f t="shared" si="3"/>
        <v>0</v>
      </c>
    </row>
    <row r="22" spans="1:27" ht="12.95" hidden="1" customHeight="1">
      <c r="A22" s="7" t="s">
        <v>32</v>
      </c>
      <c r="B22" s="8"/>
      <c r="C22" s="8"/>
      <c r="D22" s="8"/>
      <c r="E22" s="8"/>
      <c r="F22" s="8"/>
      <c r="G22" s="8"/>
      <c r="H22" s="8"/>
      <c r="I22" s="8"/>
      <c r="J22" s="9"/>
      <c r="K22" s="8"/>
      <c r="L22" s="9"/>
      <c r="M22" s="8"/>
      <c r="N22" s="9"/>
      <c r="O22" s="8"/>
      <c r="P22" s="9"/>
      <c r="Q22" s="8"/>
      <c r="R22" s="9"/>
      <c r="S22" s="8"/>
      <c r="T22" s="9"/>
      <c r="U22" s="8"/>
      <c r="V22" s="9"/>
      <c r="W22" s="8"/>
      <c r="X22" s="9"/>
      <c r="Y22" s="8"/>
      <c r="Z22" s="31">
        <f t="shared" si="3"/>
        <v>0</v>
      </c>
      <c r="AA22" s="31">
        <f t="shared" si="3"/>
        <v>0</v>
      </c>
    </row>
    <row r="23" spans="1:27" ht="22.5" hidden="1">
      <c r="A23" s="7" t="s">
        <v>33</v>
      </c>
      <c r="B23" s="8"/>
      <c r="C23" s="8"/>
      <c r="D23" s="8"/>
      <c r="E23" s="8"/>
      <c r="F23" s="8"/>
      <c r="G23" s="8"/>
      <c r="H23" s="8"/>
      <c r="I23" s="8"/>
      <c r="J23" s="9"/>
      <c r="K23" s="8"/>
      <c r="L23" s="9"/>
      <c r="M23" s="8"/>
      <c r="N23" s="9"/>
      <c r="O23" s="8"/>
      <c r="P23" s="9"/>
      <c r="Q23" s="8"/>
      <c r="R23" s="9"/>
      <c r="S23" s="8"/>
      <c r="T23" s="9"/>
      <c r="U23" s="8"/>
      <c r="V23" s="9"/>
      <c r="W23" s="8"/>
      <c r="X23" s="9"/>
      <c r="Y23" s="8"/>
      <c r="Z23" s="31">
        <f t="shared" si="3"/>
        <v>0</v>
      </c>
      <c r="AA23" s="31">
        <f t="shared" si="3"/>
        <v>0</v>
      </c>
    </row>
    <row r="24" spans="1:27" ht="12.95" customHeight="1">
      <c r="A24" s="7" t="s">
        <v>16</v>
      </c>
      <c r="B24" s="8"/>
      <c r="C24" s="8"/>
      <c r="D24" s="8">
        <v>658304.92000000004</v>
      </c>
      <c r="E24" s="8"/>
      <c r="F24" s="8">
        <v>0</v>
      </c>
      <c r="G24" s="8"/>
      <c r="H24" s="8"/>
      <c r="I24" s="8"/>
      <c r="J24" s="9"/>
      <c r="K24" s="8"/>
      <c r="L24" s="9"/>
      <c r="M24" s="8"/>
      <c r="N24" s="9"/>
      <c r="O24" s="8"/>
      <c r="P24" s="9"/>
      <c r="Q24" s="8"/>
      <c r="R24" s="9">
        <v>15004.96</v>
      </c>
      <c r="S24" s="8"/>
      <c r="T24" s="9">
        <v>926514.9</v>
      </c>
      <c r="U24" s="8"/>
      <c r="V24" s="9"/>
      <c r="W24" s="8"/>
      <c r="X24" s="9"/>
      <c r="Y24" s="8"/>
      <c r="Z24" s="31">
        <f t="shared" si="3"/>
        <v>1599824.78</v>
      </c>
      <c r="AA24" s="31">
        <f t="shared" si="3"/>
        <v>0</v>
      </c>
    </row>
    <row r="25" spans="1:27" ht="12.95" customHeight="1">
      <c r="A25" s="7" t="s">
        <v>34</v>
      </c>
      <c r="B25" s="8"/>
      <c r="C25" s="8"/>
      <c r="D25" s="8">
        <v>83727</v>
      </c>
      <c r="E25" s="8"/>
      <c r="F25" s="8">
        <v>0</v>
      </c>
      <c r="G25" s="8"/>
      <c r="H25" s="8"/>
      <c r="I25" s="8"/>
      <c r="J25" s="9"/>
      <c r="K25" s="8"/>
      <c r="L25" s="9"/>
      <c r="M25" s="8"/>
      <c r="N25" s="9"/>
      <c r="O25" s="8"/>
      <c r="P25" s="9"/>
      <c r="Q25" s="8"/>
      <c r="R25" s="9">
        <v>0</v>
      </c>
      <c r="S25" s="8"/>
      <c r="T25" s="9">
        <v>0</v>
      </c>
      <c r="U25" s="8"/>
      <c r="V25" s="9"/>
      <c r="W25" s="8"/>
      <c r="X25" s="9"/>
      <c r="Y25" s="8"/>
      <c r="Z25" s="31">
        <f t="shared" si="3"/>
        <v>83727</v>
      </c>
      <c r="AA25" s="31">
        <f t="shared" si="3"/>
        <v>0</v>
      </c>
    </row>
    <row r="26" spans="1:27" ht="12.95" hidden="1" customHeight="1">
      <c r="A26" s="7" t="s">
        <v>51</v>
      </c>
      <c r="B26" s="22"/>
      <c r="C26" s="22"/>
      <c r="D26" s="22"/>
      <c r="E26" s="22"/>
      <c r="F26" s="22"/>
      <c r="G26" s="22"/>
      <c r="H26" s="22"/>
      <c r="I26" s="22"/>
      <c r="J26" s="23"/>
      <c r="K26" s="22"/>
      <c r="L26" s="23"/>
      <c r="M26" s="22"/>
      <c r="N26" s="23"/>
      <c r="O26" s="22"/>
      <c r="P26" s="23"/>
      <c r="Q26" s="22"/>
      <c r="R26" s="23"/>
      <c r="S26" s="22"/>
      <c r="T26" s="23"/>
      <c r="U26" s="22"/>
      <c r="V26" s="23"/>
      <c r="W26" s="22"/>
      <c r="X26" s="23"/>
      <c r="Y26" s="22"/>
      <c r="Z26" s="31">
        <f t="shared" ref="Z26" si="6">B26+D26+F26+H26+J26+L26+N26+P26+R26+T26+V26+X26</f>
        <v>0</v>
      </c>
      <c r="AA26" s="31">
        <f t="shared" ref="AA26" si="7">C26+E26+G26+I26+K26+M26+O26+Q26+S26+U26+W26+Y26</f>
        <v>0</v>
      </c>
    </row>
    <row r="27" spans="1:27" ht="12.95" customHeight="1">
      <c r="A27" s="10" t="s">
        <v>35</v>
      </c>
      <c r="B27" s="20">
        <f>SUM(B28:B30)</f>
        <v>0</v>
      </c>
      <c r="C27" s="20">
        <f t="shared" ref="C27:Y27" si="8">SUM(C28:C30)</f>
        <v>0</v>
      </c>
      <c r="D27" s="40">
        <f t="shared" si="8"/>
        <v>18206150.18</v>
      </c>
      <c r="E27" s="40">
        <f t="shared" si="8"/>
        <v>0</v>
      </c>
      <c r="F27" s="40">
        <f t="shared" si="8"/>
        <v>3020.5</v>
      </c>
      <c r="G27" s="40">
        <f t="shared" si="8"/>
        <v>0</v>
      </c>
      <c r="H27" s="40">
        <f t="shared" si="8"/>
        <v>0</v>
      </c>
      <c r="I27" s="40">
        <f t="shared" si="8"/>
        <v>0</v>
      </c>
      <c r="J27" s="40">
        <f t="shared" si="8"/>
        <v>0</v>
      </c>
      <c r="K27" s="40">
        <f t="shared" si="8"/>
        <v>0</v>
      </c>
      <c r="L27" s="40">
        <f t="shared" si="8"/>
        <v>0</v>
      </c>
      <c r="M27" s="40">
        <f t="shared" si="8"/>
        <v>0</v>
      </c>
      <c r="N27" s="40">
        <f t="shared" si="8"/>
        <v>0</v>
      </c>
      <c r="O27" s="40">
        <f t="shared" si="8"/>
        <v>0</v>
      </c>
      <c r="P27" s="40">
        <f t="shared" si="8"/>
        <v>0</v>
      </c>
      <c r="Q27" s="40">
        <f t="shared" si="8"/>
        <v>0</v>
      </c>
      <c r="R27" s="40">
        <f t="shared" si="8"/>
        <v>20900</v>
      </c>
      <c r="S27" s="40">
        <f t="shared" si="8"/>
        <v>0</v>
      </c>
      <c r="T27" s="40">
        <f t="shared" si="8"/>
        <v>641731.57999999996</v>
      </c>
      <c r="U27" s="40">
        <f t="shared" si="8"/>
        <v>0</v>
      </c>
      <c r="V27" s="40">
        <f t="shared" si="8"/>
        <v>0</v>
      </c>
      <c r="W27" s="40">
        <f t="shared" si="8"/>
        <v>0</v>
      </c>
      <c r="X27" s="40">
        <f t="shared" si="8"/>
        <v>0</v>
      </c>
      <c r="Y27" s="40">
        <f t="shared" si="8"/>
        <v>0</v>
      </c>
      <c r="Z27" s="31">
        <f t="shared" si="3"/>
        <v>18871802.259999998</v>
      </c>
      <c r="AA27" s="31">
        <f t="shared" si="3"/>
        <v>0</v>
      </c>
    </row>
    <row r="28" spans="1:27" ht="5.25" hidden="1" customHeight="1">
      <c r="A28" s="26" t="s">
        <v>36</v>
      </c>
      <c r="B28" s="8"/>
      <c r="C28" s="8"/>
      <c r="D28" s="8"/>
      <c r="E28" s="8"/>
      <c r="F28" s="8"/>
      <c r="G28" s="8"/>
      <c r="H28" s="8"/>
      <c r="I28" s="8"/>
      <c r="J28" s="9"/>
      <c r="K28" s="8"/>
      <c r="L28" s="9"/>
      <c r="M28" s="8"/>
      <c r="N28" s="9"/>
      <c r="O28" s="8"/>
      <c r="P28" s="9"/>
      <c r="Q28" s="8"/>
      <c r="R28" s="9"/>
      <c r="S28" s="8"/>
      <c r="T28" s="9"/>
      <c r="U28" s="8"/>
      <c r="V28" s="9"/>
      <c r="W28" s="8"/>
      <c r="X28" s="9"/>
      <c r="Y28" s="8"/>
      <c r="Z28" s="31">
        <f t="shared" si="3"/>
        <v>0</v>
      </c>
      <c r="AA28" s="31">
        <f t="shared" si="3"/>
        <v>0</v>
      </c>
    </row>
    <row r="29" spans="1:27" ht="12.75" customHeight="1">
      <c r="A29" s="26" t="s">
        <v>37</v>
      </c>
      <c r="B29" s="8"/>
      <c r="C29" s="8"/>
      <c r="D29" s="59">
        <v>17552248.960000001</v>
      </c>
      <c r="E29" s="59"/>
      <c r="F29" s="59">
        <v>0</v>
      </c>
      <c r="G29" s="59"/>
      <c r="H29" s="59"/>
      <c r="I29" s="59"/>
      <c r="J29" s="60"/>
      <c r="K29" s="59"/>
      <c r="L29" s="60"/>
      <c r="M29" s="59"/>
      <c r="N29" s="60"/>
      <c r="O29" s="59"/>
      <c r="P29" s="60"/>
      <c r="Q29" s="59"/>
      <c r="R29" s="60">
        <v>0</v>
      </c>
      <c r="S29" s="59"/>
      <c r="T29" s="60">
        <v>0</v>
      </c>
      <c r="U29" s="59"/>
      <c r="V29" s="60"/>
      <c r="W29" s="59"/>
      <c r="X29" s="60"/>
      <c r="Y29" s="59"/>
      <c r="Z29" s="61">
        <f t="shared" si="3"/>
        <v>17552248.960000001</v>
      </c>
      <c r="AA29" s="61">
        <f t="shared" si="3"/>
        <v>0</v>
      </c>
    </row>
    <row r="30" spans="1:27" ht="12.95" customHeight="1">
      <c r="A30" s="27" t="s">
        <v>38</v>
      </c>
      <c r="B30" s="9"/>
      <c r="C30" s="9"/>
      <c r="D30" s="60">
        <v>653901.22</v>
      </c>
      <c r="E30" s="60"/>
      <c r="F30" s="60">
        <v>3020.5</v>
      </c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>
        <v>20900</v>
      </c>
      <c r="S30" s="60"/>
      <c r="T30" s="60">
        <v>641731.57999999996</v>
      </c>
      <c r="U30" s="60"/>
      <c r="V30" s="60"/>
      <c r="W30" s="60"/>
      <c r="X30" s="60"/>
      <c r="Y30" s="60"/>
      <c r="Z30" s="61">
        <f t="shared" si="3"/>
        <v>1319553.2999999998</v>
      </c>
      <c r="AA30" s="61">
        <f t="shared" si="3"/>
        <v>0</v>
      </c>
    </row>
    <row r="31" spans="1:27" s="14" customFormat="1" ht="12.95" customHeight="1">
      <c r="A31" s="11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3"/>
      <c r="AA31" s="12"/>
    </row>
    <row r="32" spans="1:27" s="14" customFormat="1" ht="12.95" customHeight="1">
      <c r="A32" s="11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3"/>
      <c r="AA32" s="12"/>
    </row>
    <row r="33" spans="1:26" ht="15.75" hidden="1">
      <c r="A33" s="57" t="s">
        <v>49</v>
      </c>
      <c r="B33" s="57"/>
      <c r="C33" s="58"/>
      <c r="D33" s="58"/>
      <c r="E33"/>
      <c r="F33" s="52" t="s">
        <v>50</v>
      </c>
      <c r="G33" s="52"/>
      <c r="H33" s="52"/>
      <c r="I33" s="52"/>
      <c r="J33" s="52"/>
      <c r="K33" s="52"/>
      <c r="L33" s="52"/>
      <c r="M33" s="52"/>
      <c r="Z33" s="15"/>
    </row>
    <row r="34" spans="1:26" hidden="1">
      <c r="A34"/>
      <c r="B34"/>
      <c r="C34" s="51" t="s">
        <v>40</v>
      </c>
      <c r="D34" s="51"/>
      <c r="E34"/>
      <c r="F34" s="51" t="s">
        <v>41</v>
      </c>
      <c r="G34" s="53"/>
      <c r="H34" s="53"/>
      <c r="I34" s="53"/>
      <c r="J34" s="53"/>
      <c r="K34" s="53"/>
      <c r="L34" s="53"/>
      <c r="M34" s="53"/>
    </row>
    <row r="35" spans="1:26" hidden="1">
      <c r="A35"/>
      <c r="B35"/>
      <c r="C35"/>
      <c r="D35"/>
      <c r="E35"/>
      <c r="F35"/>
      <c r="G35"/>
      <c r="H35"/>
      <c r="I35"/>
      <c r="J35"/>
      <c r="K35"/>
      <c r="L35"/>
      <c r="M35"/>
    </row>
    <row r="36" spans="1:26" ht="15.75" hidden="1">
      <c r="A36" s="57" t="s">
        <v>42</v>
      </c>
      <c r="B36" s="57"/>
      <c r="C36" s="58"/>
      <c r="D36" s="58"/>
      <c r="E36"/>
      <c r="F36" s="52" t="s">
        <v>48</v>
      </c>
      <c r="G36" s="52"/>
      <c r="H36" s="52"/>
      <c r="I36" s="52"/>
      <c r="J36" s="52"/>
      <c r="K36" s="52"/>
      <c r="L36" s="52"/>
      <c r="M36" s="52"/>
    </row>
    <row r="37" spans="1:26" hidden="1">
      <c r="A37"/>
      <c r="B37"/>
      <c r="C37" s="51" t="s">
        <v>40</v>
      </c>
      <c r="D37" s="51"/>
      <c r="E37"/>
      <c r="F37" s="51" t="s">
        <v>41</v>
      </c>
      <c r="G37" s="53"/>
      <c r="H37" s="53"/>
      <c r="I37" s="53"/>
      <c r="J37" s="53"/>
      <c r="K37" s="53"/>
      <c r="L37" s="53"/>
      <c r="M37" s="53"/>
    </row>
    <row r="38" spans="1:26" hidden="1">
      <c r="A38"/>
      <c r="B38"/>
      <c r="C38"/>
      <c r="D38"/>
      <c r="E38"/>
      <c r="F38"/>
      <c r="G38"/>
      <c r="H38"/>
      <c r="I38"/>
      <c r="J38"/>
      <c r="K38"/>
      <c r="L38"/>
      <c r="M38"/>
    </row>
    <row r="39" spans="1:26" ht="15.75" hidden="1">
      <c r="A39" s="57" t="s">
        <v>43</v>
      </c>
      <c r="B39" s="57"/>
      <c r="C39" s="58"/>
      <c r="D39" s="58"/>
      <c r="E39"/>
      <c r="F39" s="52" t="s">
        <v>45</v>
      </c>
      <c r="G39" s="52"/>
      <c r="H39" s="52"/>
      <c r="I39" s="52"/>
      <c r="J39" s="52"/>
      <c r="K39" s="16"/>
      <c r="L39" s="52" t="s">
        <v>46</v>
      </c>
      <c r="M39" s="52"/>
    </row>
    <row r="40" spans="1:26" hidden="1">
      <c r="A40"/>
      <c r="B40"/>
      <c r="C40" s="51" t="s">
        <v>40</v>
      </c>
      <c r="D40" s="51"/>
      <c r="E40"/>
      <c r="F40" s="51" t="s">
        <v>41</v>
      </c>
      <c r="G40" s="51"/>
      <c r="H40" s="51"/>
      <c r="I40" s="51"/>
      <c r="J40" s="51"/>
      <c r="K40" s="17"/>
      <c r="L40" s="51" t="s">
        <v>44</v>
      </c>
      <c r="M40" s="51"/>
    </row>
  </sheetData>
  <protectedRanges>
    <protectedRange sqref="B7:B29 C12:Y12 C27:Y27" name="krista_tr_10_0_1_1"/>
    <protectedRange sqref="C7:C11 C13:C26 C28:C29 E7:E11 E13:E26 E28:E29 G7:G11 G13:G26 G28:G29 I7:I11 I13:I26 I28:I29 K7:K11 K13:K26 K28:K29 M7:M11 M13:M26 M28:M29 O7:O11 O13:O26 O28:O29 Q7:Q11 Q13:Q26 Q28:Q29 S7:S11 S13:S26 S28:S29 U7:U11 U13:U26 U28:U29 W7:W11 W13:W26 W28:W29 Y7:Y11 Y13:Y26 Y28:Y29" name="krista_tr_11_0_1_1"/>
    <protectedRange sqref="D7:D11 D13:D26 D28:D29" name="krista_tr_121_0_1_1"/>
    <protectedRange sqref="F7:F11 F13:F26 F28:F29" name="krista_tr_14_0_1_1"/>
    <protectedRange sqref="H7:H11 H13:H26 H28:H29" name="krista_tr_16_0_1_1"/>
  </protectedRanges>
  <mergeCells count="23">
    <mergeCell ref="A39:B39"/>
    <mergeCell ref="C39:D39"/>
    <mergeCell ref="F39:J39"/>
    <mergeCell ref="L39:M39"/>
    <mergeCell ref="C40:D40"/>
    <mergeCell ref="F40:J40"/>
    <mergeCell ref="L40:M40"/>
    <mergeCell ref="A36:B36"/>
    <mergeCell ref="C36:D36"/>
    <mergeCell ref="F36:M36"/>
    <mergeCell ref="C37:D37"/>
    <mergeCell ref="F37:M37"/>
    <mergeCell ref="A33:B33"/>
    <mergeCell ref="C33:D33"/>
    <mergeCell ref="F33:M33"/>
    <mergeCell ref="C34:D34"/>
    <mergeCell ref="F34:M34"/>
    <mergeCell ref="A1:AA1"/>
    <mergeCell ref="B4:Y4"/>
    <mergeCell ref="Z4:Z5"/>
    <mergeCell ref="AA4:AA5"/>
    <mergeCell ref="A4:A5"/>
    <mergeCell ref="A2:AA2"/>
  </mergeCells>
  <dataValidations count="1">
    <dataValidation type="decimal" allowBlank="1" showInputMessage="1" showErrorMessage="1" sqref="AA31:AA32 B7:Y11 B65545:Y65549 B131081:Y131085 B196617:Y196621 B262153:Y262157 B327689:Y327693 B393225:Y393229 B458761:Y458765 B524297:Y524301 B589833:Y589837 B655369:Y655373 B720905:Y720909 B786441:Y786445 B851977:Y851981 B917513:Y917517 B983049:Y983053 B13:Y26 B65551:Y65562 B131087:Y131098 B196623:Y196634 B262159:Y262170 B327695:Y327706 B393231:Y393242 B458767:Y458778 B524303:Y524314 B589839:Y589850 B655375:Y655386 B720911:Y720922 B786447:Y786458 B851983:Y851994 B917519:Y917530 B983055:Y983066 B28:Y32 B65564:Y65568 B131100:Y131104 B196636:Y196640 B262172:Y262176 B327708:Y327712 B393244:Y393248 B458780:Y458784 B524316:Y524320 B589852:Y589856 B655388:Y655392 B720924:Y720928 B786460:Y786464 B851996:Y852000 B917532:Y917536 B983068:Y983072 AA65545:AA65549 AA131081:AA131085 AA196617:AA196621 AA262153:AA262157 AA327689:AA327693 AA393225:AA393229 AA458761:AA458765 AA524297:AA524301 AA589833:AA589837 AA655369:AA655373 AA720905:AA720909 AA786441:AA786445 AA851977:AA851981 AA917513:AA917517 AA983049:AA983053 AA65551:AA65562 AA131087:AA131098 AA196623:AA196634 AA262159:AA262170 AA327695:AA327706 AA393231:AA393242 AA458767:AA458778 AA524303:AA524314 AA589839:AA589850 AA655375:AA655386 AA720911:AA720922 AA786447:AA786458 AA851983:AA851994 AA917519:AA917530 AA983055:AA983066 AA65564:AA65568 AA131100:AA131104 AA196636:AA196640 AA262172:AA262176 AA327708:AA327712 AA393244:AA393248 AA458780:AA458784 AA524316:AA524320 AA589852:AA589856 AA655388:AA655392 AA720924:AA720928 AA786460:AA786464 AA851996:AA852000 AA917532:AA917536 AA983068:AA983072">
      <formula1>-10000000000</formula1>
      <formula2>10000000000</formula2>
    </dataValidation>
  </dataValidations>
  <pageMargins left="0.15748031496062992" right="0.15748031496062992" top="0.74803149606299213" bottom="0.19" header="0.31496062992125984" footer="0.15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ДЗ_БюдСр</vt:lpstr>
      <vt:lpstr>ДЗ_ВнеБюдСр</vt:lpstr>
      <vt:lpstr>КЗ_БюдСр</vt:lpstr>
      <vt:lpstr>КЗ_ВнеБюдСр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svitsovaer</dc:creator>
  <cp:lastModifiedBy>smirnovatg</cp:lastModifiedBy>
  <cp:lastPrinted>2019-03-06T07:19:27Z</cp:lastPrinted>
  <dcterms:created xsi:type="dcterms:W3CDTF">2016-02-19T08:05:31Z</dcterms:created>
  <dcterms:modified xsi:type="dcterms:W3CDTF">2019-03-06T11:18:36Z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895685434</vt:i4>
  </property>
  <property fmtid="{D5CDD505-2E9C-101B-9397-08002B2CF9AE}" pid="3" name="_NewReviewCycle">
    <vt:lpwstr/>
  </property>
  <property fmtid="{D5CDD505-2E9C-101B-9397-08002B2CF9AE}" pid="4" name="_EmailSubject">
    <vt:lpwstr/>
  </property>
  <property fmtid="{D5CDD505-2E9C-101B-9397-08002B2CF9AE}" pid="5" name="_AuthorEmail">
    <vt:lpwstr>T_Smirnova@cherepovetscity.ru</vt:lpwstr>
  </property>
  <property fmtid="{D5CDD505-2E9C-101B-9397-08002B2CF9AE}" pid="6" name="_AuthorEmailDisplayName">
    <vt:lpwstr>Смирнова Татьяна Георгиевна</vt:lpwstr>
  </property>
  <property fmtid="{D5CDD505-2E9C-101B-9397-08002B2CF9AE}" pid="8" name="_PreviousAdHocReviewCycleID">
    <vt:i4>-227083472</vt:i4>
  </property>
</Properties>
</file>