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ДЗ_БюдСр" sheetId="4" r:id="rId1"/>
    <sheet name="ДЗ_ВнеБюдСр" sheetId="3" r:id="rId2"/>
    <sheet name="КЗ_БюдСр" sheetId="1" r:id="rId3"/>
    <sheet name="КЗ_ВнеБюдСр" sheetId="2" r:id="rId4"/>
  </sheets>
  <calcPr calcId="125725"/>
</workbook>
</file>

<file path=xl/calcChain.xml><?xml version="1.0" encoding="utf-8"?>
<calcChain xmlns="http://schemas.openxmlformats.org/spreadsheetml/2006/main">
  <c r="R27" i="2"/>
  <c r="E27"/>
  <c r="X27" i="1"/>
  <c r="T27"/>
  <c r="X12"/>
  <c r="F27"/>
  <c r="G27"/>
  <c r="H27"/>
  <c r="I27"/>
  <c r="J27"/>
  <c r="K27"/>
  <c r="L27"/>
  <c r="M27"/>
  <c r="N27"/>
  <c r="B27"/>
  <c r="N12"/>
  <c r="B12"/>
  <c r="F12"/>
  <c r="R27" i="3"/>
  <c r="U12"/>
  <c r="V12" i="4"/>
  <c r="S12"/>
  <c r="V27"/>
  <c r="R27"/>
  <c r="S27"/>
  <c r="T27"/>
  <c r="N27"/>
  <c r="N12"/>
  <c r="B27"/>
  <c r="Z20" i="3"/>
  <c r="AA20"/>
  <c r="Z20" i="1"/>
  <c r="AA20"/>
  <c r="Z20" i="2"/>
  <c r="AA20"/>
  <c r="Z20" i="4"/>
  <c r="AA20"/>
  <c r="Z26" i="3"/>
  <c r="AA26"/>
  <c r="Z26" i="1"/>
  <c r="AA26"/>
  <c r="Z26" i="2"/>
  <c r="AA26"/>
  <c r="Z26" i="4"/>
  <c r="AA26"/>
  <c r="AA29" i="3"/>
  <c r="D27" i="4"/>
  <c r="E27"/>
  <c r="F27"/>
  <c r="G27"/>
  <c r="H27"/>
  <c r="I27"/>
  <c r="J27"/>
  <c r="K27"/>
  <c r="L27"/>
  <c r="M27"/>
  <c r="O27"/>
  <c r="P27"/>
  <c r="Q27"/>
  <c r="U27"/>
  <c r="O27" i="1"/>
  <c r="P27"/>
  <c r="Q27"/>
  <c r="AA7" i="2"/>
  <c r="AA8"/>
  <c r="AA9"/>
  <c r="AA10"/>
  <c r="AA11"/>
  <c r="AA13"/>
  <c r="AA14"/>
  <c r="AA15"/>
  <c r="AA16"/>
  <c r="AA17"/>
  <c r="AA18"/>
  <c r="AA19"/>
  <c r="AA21"/>
  <c r="AA22"/>
  <c r="AA23"/>
  <c r="AA24"/>
  <c r="AA25"/>
  <c r="AA28"/>
  <c r="AA29"/>
  <c r="AA30"/>
  <c r="AA7" i="1"/>
  <c r="AA8"/>
  <c r="AA9"/>
  <c r="AA10"/>
  <c r="AA11"/>
  <c r="AA13"/>
  <c r="AA14"/>
  <c r="AA15"/>
  <c r="AA16"/>
  <c r="AA17"/>
  <c r="AA18"/>
  <c r="AA19"/>
  <c r="AA21"/>
  <c r="AA22"/>
  <c r="AA23"/>
  <c r="AA24"/>
  <c r="AA25"/>
  <c r="AA28"/>
  <c r="AA29"/>
  <c r="AA30"/>
  <c r="Z7"/>
  <c r="AA7" i="3"/>
  <c r="AA8"/>
  <c r="AA9"/>
  <c r="AA10"/>
  <c r="AA11"/>
  <c r="AA13"/>
  <c r="AA14"/>
  <c r="AA15"/>
  <c r="AA16"/>
  <c r="AA17"/>
  <c r="AA18"/>
  <c r="AA19"/>
  <c r="AA21"/>
  <c r="AA22"/>
  <c r="AA23"/>
  <c r="AA24"/>
  <c r="AA25"/>
  <c r="AA28"/>
  <c r="AA30"/>
  <c r="AA7" i="4"/>
  <c r="AA8"/>
  <c r="AA9"/>
  <c r="AA10"/>
  <c r="AA11"/>
  <c r="AA13"/>
  <c r="AA14"/>
  <c r="AA15"/>
  <c r="AA16"/>
  <c r="AA17"/>
  <c r="AA18"/>
  <c r="AA19"/>
  <c r="AA21"/>
  <c r="AA22"/>
  <c r="AA23"/>
  <c r="AA24"/>
  <c r="AA25"/>
  <c r="AA28"/>
  <c r="AA29"/>
  <c r="AA30"/>
  <c r="Z7" i="3"/>
  <c r="B12" l="1"/>
  <c r="Z28"/>
  <c r="Z29"/>
  <c r="Z30"/>
  <c r="Z13"/>
  <c r="Z14"/>
  <c r="Z15"/>
  <c r="Z16"/>
  <c r="Z17"/>
  <c r="Z18"/>
  <c r="Z19"/>
  <c r="Z21"/>
  <c r="Z22"/>
  <c r="Z23"/>
  <c r="Z24"/>
  <c r="Z25"/>
  <c r="Z8"/>
  <c r="Z9"/>
  <c r="Z10"/>
  <c r="Z11"/>
  <c r="Z28" i="4"/>
  <c r="Z29"/>
  <c r="Z30"/>
  <c r="Z13"/>
  <c r="Z14"/>
  <c r="Z15"/>
  <c r="Z16"/>
  <c r="Z17"/>
  <c r="Z18"/>
  <c r="Z19"/>
  <c r="Z21"/>
  <c r="Z22"/>
  <c r="Z23"/>
  <c r="Z24"/>
  <c r="Z25"/>
  <c r="Z7"/>
  <c r="Z8"/>
  <c r="Z9"/>
  <c r="Z10"/>
  <c r="Z11"/>
  <c r="Z28" i="2"/>
  <c r="Z29"/>
  <c r="Z30"/>
  <c r="Z13"/>
  <c r="Z14"/>
  <c r="Z15"/>
  <c r="Z16"/>
  <c r="Z17"/>
  <c r="Z18"/>
  <c r="Z19"/>
  <c r="Z21"/>
  <c r="Z22"/>
  <c r="Z23"/>
  <c r="Z24"/>
  <c r="Z25"/>
  <c r="Z7"/>
  <c r="Z8"/>
  <c r="Z9"/>
  <c r="Z10"/>
  <c r="Z11"/>
  <c r="Z29" i="1"/>
  <c r="Z30"/>
  <c r="Z28"/>
  <c r="Z13"/>
  <c r="Z14"/>
  <c r="Z15"/>
  <c r="Z16"/>
  <c r="Z17"/>
  <c r="Z18"/>
  <c r="Z19"/>
  <c r="Z21"/>
  <c r="Z22"/>
  <c r="Z23"/>
  <c r="Z24"/>
  <c r="Z25"/>
  <c r="Z8" l="1"/>
  <c r="Z9"/>
  <c r="Z10"/>
  <c r="Z11"/>
  <c r="Y27" i="4"/>
  <c r="X27"/>
  <c r="W27"/>
  <c r="C27"/>
  <c r="Y12"/>
  <c r="X12"/>
  <c r="W12"/>
  <c r="V6"/>
  <c r="U12"/>
  <c r="U6" s="1"/>
  <c r="T12"/>
  <c r="T6" s="1"/>
  <c r="R12"/>
  <c r="Q12"/>
  <c r="Q6" s="1"/>
  <c r="P12"/>
  <c r="P6" s="1"/>
  <c r="O12"/>
  <c r="N6"/>
  <c r="M12"/>
  <c r="M6" s="1"/>
  <c r="L12"/>
  <c r="L6" s="1"/>
  <c r="K12"/>
  <c r="J12"/>
  <c r="J6" s="1"/>
  <c r="I12"/>
  <c r="I6" s="1"/>
  <c r="H12"/>
  <c r="H6" s="1"/>
  <c r="G12"/>
  <c r="F12"/>
  <c r="F6" s="1"/>
  <c r="E12"/>
  <c r="E6" s="1"/>
  <c r="D12"/>
  <c r="C12"/>
  <c r="B12"/>
  <c r="Y27" i="3"/>
  <c r="X27"/>
  <c r="W27"/>
  <c r="V27"/>
  <c r="U27"/>
  <c r="T27"/>
  <c r="S27"/>
  <c r="Q27"/>
  <c r="P27"/>
  <c r="O27"/>
  <c r="N27"/>
  <c r="M27"/>
  <c r="L27"/>
  <c r="K27"/>
  <c r="J27"/>
  <c r="I27"/>
  <c r="H27"/>
  <c r="G27"/>
  <c r="F27"/>
  <c r="E27"/>
  <c r="D27"/>
  <c r="C27"/>
  <c r="B27"/>
  <c r="Y12"/>
  <c r="X12"/>
  <c r="W12"/>
  <c r="V12"/>
  <c r="T12"/>
  <c r="S12"/>
  <c r="R12"/>
  <c r="R6" s="1"/>
  <c r="Q12"/>
  <c r="P12"/>
  <c r="O12"/>
  <c r="N12"/>
  <c r="M12"/>
  <c r="M6" s="1"/>
  <c r="L12"/>
  <c r="K12"/>
  <c r="J12"/>
  <c r="I12"/>
  <c r="I6" s="1"/>
  <c r="H12"/>
  <c r="G12"/>
  <c r="F12"/>
  <c r="E12"/>
  <c r="D12"/>
  <c r="C12"/>
  <c r="Y27" i="2"/>
  <c r="X27"/>
  <c r="W27"/>
  <c r="V27"/>
  <c r="U27"/>
  <c r="T27"/>
  <c r="S27"/>
  <c r="Q27"/>
  <c r="P27"/>
  <c r="O27"/>
  <c r="N27"/>
  <c r="M27"/>
  <c r="L27"/>
  <c r="K27"/>
  <c r="J27"/>
  <c r="I27"/>
  <c r="H27"/>
  <c r="G27"/>
  <c r="F27"/>
  <c r="D27"/>
  <c r="C27"/>
  <c r="B27"/>
  <c r="Y12"/>
  <c r="X12"/>
  <c r="W12"/>
  <c r="V12"/>
  <c r="V6" s="1"/>
  <c r="U12"/>
  <c r="T12"/>
  <c r="S12"/>
  <c r="R12"/>
  <c r="R6" s="1"/>
  <c r="Q12"/>
  <c r="P12"/>
  <c r="O12"/>
  <c r="N12"/>
  <c r="N6" s="1"/>
  <c r="M12"/>
  <c r="L12"/>
  <c r="K12"/>
  <c r="J12"/>
  <c r="I12"/>
  <c r="H12"/>
  <c r="G12"/>
  <c r="F12"/>
  <c r="E12"/>
  <c r="D12"/>
  <c r="C12"/>
  <c r="B12"/>
  <c r="Y27" i="1"/>
  <c r="W27"/>
  <c r="V27"/>
  <c r="U27"/>
  <c r="S27"/>
  <c r="R27"/>
  <c r="E27"/>
  <c r="D27"/>
  <c r="C27"/>
  <c r="Y12"/>
  <c r="W12"/>
  <c r="V12"/>
  <c r="U12"/>
  <c r="T12"/>
  <c r="S12"/>
  <c r="R12"/>
  <c r="Q12"/>
  <c r="Q6" s="1"/>
  <c r="P12"/>
  <c r="O12"/>
  <c r="O6" s="1"/>
  <c r="N6"/>
  <c r="M12"/>
  <c r="L12"/>
  <c r="L6" s="1"/>
  <c r="K12"/>
  <c r="J12"/>
  <c r="J6" s="1"/>
  <c r="I12"/>
  <c r="I6" s="1"/>
  <c r="H12"/>
  <c r="H6" s="1"/>
  <c r="G12"/>
  <c r="F6"/>
  <c r="E12"/>
  <c r="E6" s="1"/>
  <c r="D12"/>
  <c r="C12"/>
  <c r="Y6"/>
  <c r="G6" i="3" l="1"/>
  <c r="K6"/>
  <c r="O6"/>
  <c r="Q6"/>
  <c r="D6"/>
  <c r="L6"/>
  <c r="P6"/>
  <c r="Y6"/>
  <c r="J6"/>
  <c r="W6"/>
  <c r="S6"/>
  <c r="D6" i="1"/>
  <c r="F6" i="2"/>
  <c r="G6" i="1"/>
  <c r="Y6" i="4"/>
  <c r="X6"/>
  <c r="X6" i="1"/>
  <c r="W6"/>
  <c r="AA27" i="4"/>
  <c r="U6" i="3"/>
  <c r="S6" i="1"/>
  <c r="K6"/>
  <c r="R6"/>
  <c r="D6" i="4"/>
  <c r="AA12" i="2"/>
  <c r="AA27" i="3"/>
  <c r="C6"/>
  <c r="AA12"/>
  <c r="Z12"/>
  <c r="C6" i="4"/>
  <c r="AA12"/>
  <c r="AA27" i="2"/>
  <c r="AA27" i="1"/>
  <c r="C6"/>
  <c r="AA12"/>
  <c r="E6" i="3"/>
  <c r="V6" i="1"/>
  <c r="U6"/>
  <c r="M6"/>
  <c r="Z12"/>
  <c r="B6"/>
  <c r="Z27" i="2"/>
  <c r="Z12"/>
  <c r="J6"/>
  <c r="E6"/>
  <c r="I6"/>
  <c r="M6"/>
  <c r="Q6"/>
  <c r="U6"/>
  <c r="Y6"/>
  <c r="B6"/>
  <c r="D6"/>
  <c r="H6"/>
  <c r="L6"/>
  <c r="P6"/>
  <c r="T6"/>
  <c r="X6"/>
  <c r="G6" i="4"/>
  <c r="O6"/>
  <c r="K6"/>
  <c r="W6"/>
  <c r="S6"/>
  <c r="Z12"/>
  <c r="B6"/>
  <c r="R6"/>
  <c r="T6" i="3"/>
  <c r="F6"/>
  <c r="N6"/>
  <c r="V6"/>
  <c r="H6"/>
  <c r="X6"/>
  <c r="Z27"/>
  <c r="Z27" i="4"/>
  <c r="C6" i="2"/>
  <c r="G6"/>
  <c r="K6"/>
  <c r="O6"/>
  <c r="S6"/>
  <c r="W6"/>
  <c r="P6" i="1"/>
  <c r="T6"/>
  <c r="Z27"/>
  <c r="B6" i="3"/>
  <c r="Z6" i="4" l="1"/>
  <c r="AA6" i="3"/>
  <c r="Z6"/>
  <c r="AA6" i="4"/>
  <c r="Z6" i="2"/>
  <c r="AA6"/>
  <c r="AA6" i="1"/>
  <c r="Z6"/>
</calcChain>
</file>

<file path=xl/sharedStrings.xml><?xml version="1.0" encoding="utf-8"?>
<sst xmlns="http://schemas.openxmlformats.org/spreadsheetml/2006/main" count="278" uniqueCount="59">
  <si>
    <t>Наименование сферы (органов управления и муниципальных учреждений, относящихся к сфере) и мероприятий расходов</t>
  </si>
  <si>
    <t xml:space="preserve">Всего кредиторская задолженность </t>
  </si>
  <si>
    <t>в т.ч. просро-ченная задолжен-ность</t>
  </si>
  <si>
    <t>Показатель</t>
  </si>
  <si>
    <t>Аппарат управления</t>
  </si>
  <si>
    <t xml:space="preserve">в т.ч. 
просро-ченная задолжен-ность </t>
  </si>
  <si>
    <t xml:space="preserve">Образование </t>
  </si>
  <si>
    <t>Культура</t>
  </si>
  <si>
    <t>Социальная политика</t>
  </si>
  <si>
    <t>Ведомственные целевые программы</t>
  </si>
  <si>
    <t>ЖКХ</t>
  </si>
  <si>
    <t>Капитальное строительство</t>
  </si>
  <si>
    <t>Соц. выплаты и льготы отдельным категориям граждан</t>
  </si>
  <si>
    <t>Муниципальные казенные и бюджетные учреждения, подведомственные мэрии города Череповца</t>
  </si>
  <si>
    <t>Физическая культура и спорт</t>
  </si>
  <si>
    <t>Муниципальные казенные учреждения, подведомственные комитету по управлению имуществом города</t>
  </si>
  <si>
    <t>Прочие расходы</t>
  </si>
  <si>
    <t>Задолженность всего, в т.ч.: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</si>
  <si>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</si>
  <si>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</si>
  <si>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</si>
  <si>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</si>
  <si>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</si>
  <si>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услуги, в т.ч.:</t>
  </si>
  <si>
    <t>отопление</t>
  </si>
  <si>
    <t>освещение</t>
  </si>
  <si>
    <t>водоснабжение</t>
  </si>
  <si>
    <t>прочие 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</si>
  <si>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</si>
  <si>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</si>
  <si>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</si>
  <si>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</si>
  <si>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</si>
  <si>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</si>
  <si>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</si>
  <si>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запасов, в т. ч.:</t>
  </si>
  <si>
    <t>медикаменты</t>
  </si>
  <si>
    <t>продукты питания</t>
  </si>
  <si>
    <t>прочие материальные запасы</t>
  </si>
  <si>
    <t xml:space="preserve">Всего дебиторская задолженность </t>
  </si>
  <si>
    <t>(подпись)</t>
  </si>
  <si>
    <t>(расшифровка подписи)</t>
  </si>
  <si>
    <t>Главный бухгалтер</t>
  </si>
  <si>
    <t>Исполнитель</t>
  </si>
  <si>
    <t>(телефон)</t>
  </si>
  <si>
    <t>Е.А. Ератина</t>
  </si>
  <si>
    <t>50-00-91</t>
  </si>
  <si>
    <t>Е.С. Югова</t>
  </si>
  <si>
    <t>Руководитель</t>
  </si>
  <si>
    <t>Н.В. Голуб</t>
  </si>
  <si>
    <t>Увеличение стоимости нематериальных активов</t>
  </si>
  <si>
    <t>Безвозмездные перечисления государственным и муниципальным организациям</t>
  </si>
  <si>
    <t>(рубли)</t>
  </si>
  <si>
    <t>Муниципальное образование области «Город Череповец»</t>
  </si>
  <si>
    <t xml:space="preserve">в т.ч. 
просроченная задолженность </t>
  </si>
  <si>
    <t>Объем дебиторской задолженности по внебюджетным средствам на 1 октября 2018 года</t>
  </si>
  <si>
    <t>Объем дебиторской задолженности по бюджетным средствам на 1 октября 2018 года</t>
  </si>
  <si>
    <t>Объем кредиторской задолженности по бюджетным средствам на 1 октября 2018 года</t>
  </si>
  <si>
    <t>Объем кредиторской задолженности по внебюджетным средствам на 1 октября 2018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</si>
</sst>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8.5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9" fontId="3" fillId="2" borderId="1">
      <alignment horizontal="left" vertical="top"/>
    </xf>
    <xf numFmtId="0" fontId="3" fillId="3" borderId="1">
      <alignment horizontal="left" vertical="top" wrapText="1"/>
    </xf>
    <xf numFmtId="0" fontId="3" fillId="4" borderId="1">
      <alignment horizontal="left" vertical="top" wrapText="1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>
      <alignment horizontal="left" vertical="top" wrapText="1"/>
    </xf>
  </cellStyleXfs>
  <cellXfs count="64">
    <xf numFmtId="0" fontId="0" fillId="0" borderId="0" xfId="0"/>
    <xf numFmtId="0" fontId="2" fillId="0" borderId="0" xfId="0" applyFont="1" applyFill="1"/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8" xfId="3" applyFont="1" applyFill="1" applyBorder="1">
      <alignment horizontal="left" vertical="top" wrapText="1"/>
    </xf>
    <xf numFmtId="0" fontId="5" fillId="0" borderId="1" xfId="3" applyFont="1" applyFill="1">
      <alignment horizontal="left" vertical="top" wrapText="1"/>
    </xf>
    <xf numFmtId="4" fontId="5" fillId="0" borderId="6" xfId="5" applyNumberFormat="1" applyFont="1" applyFill="1" applyBorder="1" applyAlignment="1" applyProtection="1">
      <alignment horizontal="right" vertical="center"/>
      <protection locked="0"/>
    </xf>
    <xf numFmtId="4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9" xfId="3" applyFont="1" applyFill="1" applyBorder="1">
      <alignment horizontal="left" vertical="top" wrapText="1"/>
    </xf>
    <xf numFmtId="0" fontId="5" fillId="0" borderId="0" xfId="3" applyFont="1" applyFill="1" applyBorder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4" fontId="2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4" fontId="5" fillId="0" borderId="5" xfId="5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" xfId="3" applyFont="1" applyFill="1">
      <alignment horizontal="left" vertical="top" wrapText="1"/>
    </xf>
    <xf numFmtId="0" fontId="9" fillId="0" borderId="1" xfId="6" applyFont="1" applyFill="1">
      <alignment horizontal="left" vertical="top" wrapText="1"/>
    </xf>
    <xf numFmtId="0" fontId="9" fillId="0" borderId="6" xfId="3" applyFont="1" applyFill="1" applyBorder="1">
      <alignment horizontal="left" vertical="top" wrapText="1"/>
    </xf>
    <xf numFmtId="0" fontId="9" fillId="0" borderId="6" xfId="6" applyFont="1" applyFill="1" applyBorder="1">
      <alignment horizontal="left" vertical="top" wrapText="1"/>
    </xf>
    <xf numFmtId="0" fontId="0" fillId="0" borderId="10" xfId="0" applyBorder="1"/>
    <xf numFmtId="0" fontId="7" fillId="0" borderId="11" xfId="0" applyFont="1" applyBorder="1" applyAlignment="1">
      <alignment horizontal="center" vertical="top"/>
    </xf>
    <xf numFmtId="0" fontId="6" fillId="0" borderId="0" xfId="0" applyFont="1" applyAlignment="1"/>
    <xf numFmtId="4" fontId="5" fillId="0" borderId="6" xfId="4" applyNumberFormat="1" applyFont="1" applyFill="1" applyBorder="1" applyAlignment="1">
      <alignment horizontal="right" vertical="center"/>
    </xf>
    <xf numFmtId="0" fontId="0" fillId="0" borderId="10" xfId="0" applyBorder="1" applyAlignment="1"/>
    <xf numFmtId="0" fontId="7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Alignment="1">
      <alignment horizontal="center"/>
    </xf>
    <xf numFmtId="4" fontId="4" fillId="0" borderId="6" xfId="4" applyNumberFormat="1" applyFont="1" applyFill="1" applyBorder="1" applyAlignment="1">
      <alignment horizontal="right" vertical="center"/>
    </xf>
    <xf numFmtId="4" fontId="5" fillId="0" borderId="6" xfId="5" applyNumberFormat="1" applyFont="1" applyFill="1" applyBorder="1" applyAlignment="1">
      <alignment horizontal="right" vertical="center"/>
    </xf>
    <xf numFmtId="4" fontId="5" fillId="0" borderId="5" xfId="5" applyNumberFormat="1" applyFont="1" applyFill="1" applyBorder="1" applyAlignment="1">
      <alignment horizontal="right" vertical="center"/>
    </xf>
    <xf numFmtId="4" fontId="9" fillId="0" borderId="6" xfId="5" applyNumberFormat="1" applyFont="1" applyFill="1" applyBorder="1" applyAlignment="1" applyProtection="1">
      <alignment horizontal="right" vertical="center"/>
      <protection locked="0"/>
    </xf>
    <xf numFmtId="4" fontId="9" fillId="0" borderId="6" xfId="0" applyNumberFormat="1" applyFont="1" applyFill="1" applyBorder="1" applyAlignment="1" applyProtection="1">
      <alignment horizontal="right" vertical="center"/>
      <protection locked="0"/>
    </xf>
    <xf numFmtId="4" fontId="9" fillId="0" borderId="6" xfId="4" applyNumberFormat="1" applyFont="1" applyFill="1" applyBorder="1" applyAlignment="1">
      <alignment horizontal="right" vertical="center"/>
    </xf>
    <xf numFmtId="0" fontId="4" fillId="0" borderId="6" xfId="3" applyFont="1" applyFill="1" applyBorder="1">
      <alignment horizontal="left" vertical="top" wrapText="1"/>
    </xf>
    <xf numFmtId="0" fontId="5" fillId="0" borderId="6" xfId="3" applyFont="1" applyFill="1" applyBorder="1">
      <alignment horizontal="left" vertical="top" wrapText="1"/>
    </xf>
    <xf numFmtId="0" fontId="1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49" fontId="4" fillId="0" borderId="5" xfId="1" applyFont="1" applyFill="1" applyBorder="1" applyAlignment="1">
      <alignment horizontal="center" vertical="center"/>
    </xf>
    <xf numFmtId="49" fontId="4" fillId="0" borderId="7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>
      <alignment horizontal="center" vertical="center" wrapText="1"/>
    </xf>
    <xf numFmtId="49" fontId="4" fillId="0" borderId="6" xfId="1" applyFont="1" applyFill="1" applyBorder="1" applyAlignment="1">
      <alignment horizontal="center" vertical="center"/>
    </xf>
    <xf numFmtId="0" fontId="6" fillId="0" borderId="0" xfId="0" applyFont="1"/>
    <xf numFmtId="0" fontId="0" fillId="0" borderId="10" xfId="0" applyBorder="1"/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㼿㼿㼿㼠㼿㼿㼿㼠㼿㼠㼿㼿㼿" xfId="4"/>
    <cellStyle name="㼿㼿㼿㼠㼿㼿㼿㼿㼿㼿㼿" xfId="5"/>
    <cellStyle name="㼿㼿㼿㼿‿㼿㼿?" xfId="1"/>
    <cellStyle name="㼿㼿㼿㼿‿㼿㼿㼿㼿㼿㼠㼿㼿㼿" xfId="2"/>
    <cellStyle name="㼿㼿㼿㼿㼠㼿?" xfId="3"/>
    <cellStyle name="㼿㼿㼿㼿㼠㼿‿㼿㼿㼿㼿" xfId="6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A40"/>
  <sheetViews>
    <sheetView tabSelected="1" zoomScaleNormal="100" workbookViewId="0">
      <selection activeCell="A19" sqref="A19:A21"/>
    </sheetView>
  </sheetViews>
  <sheetFormatPr defaultRowHeight="15"/>
  <cols>
    <col min="1" max="1" width="38" style="1" customWidth="1"/>
    <col min="2" max="2" width="10.140625" style="1" customWidth="1"/>
    <col min="3" max="3" width="8" style="1" hidden="1" customWidth="1"/>
    <col min="4" max="4" width="10.7109375" style="1" customWidth="1"/>
    <col min="5" max="5" width="8" style="1" hidden="1" customWidth="1"/>
    <col min="6" max="6" width="9.42578125" style="1" customWidth="1"/>
    <col min="7" max="7" width="8" style="1" hidden="1" customWidth="1"/>
    <col min="8" max="8" width="8.85546875" style="1" hidden="1" customWidth="1"/>
    <col min="9" max="9" width="8" style="1" hidden="1" customWidth="1"/>
    <col min="10" max="10" width="9.28515625" style="1" hidden="1" customWidth="1"/>
    <col min="11" max="11" width="8" style="1" hidden="1" customWidth="1"/>
    <col min="12" max="12" width="10.7109375" style="1" customWidth="1"/>
    <col min="13" max="13" width="12.85546875" style="1" customWidth="1"/>
    <col min="14" max="14" width="11.85546875" style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5.85546875" style="1" customWidth="1"/>
    <col min="19" max="19" width="8.5703125" style="1" customWidth="1"/>
    <col min="20" max="20" width="10.7109375" style="1" customWidth="1"/>
    <col min="21" max="21" width="8" style="1" hidden="1" customWidth="1"/>
    <col min="22" max="22" width="16" style="1" customWidth="1"/>
    <col min="23" max="23" width="0.5703125" style="1" hidden="1" customWidth="1"/>
    <col min="24" max="24" width="8.7109375" style="1" customWidth="1"/>
    <col min="25" max="25" width="8" style="1" hidden="1" customWidth="1"/>
    <col min="26" max="26" width="13" style="1" customWidth="1"/>
    <col min="27" max="27" width="10.28515625" style="1" customWidth="1"/>
    <col min="28" max="16384" width="9.140625" style="1"/>
  </cols>
  <sheetData>
    <row r="1" spans="1:27" ht="16.5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6.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6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35" t="s">
        <v>52</v>
      </c>
    </row>
    <row r="4" spans="1:27" ht="18.75" customHeight="1">
      <c r="A4" s="50" t="s">
        <v>3</v>
      </c>
      <c r="B4" s="45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  <c r="Z4" s="48" t="s">
        <v>39</v>
      </c>
      <c r="AA4" s="48" t="s">
        <v>2</v>
      </c>
    </row>
    <row r="5" spans="1:27" ht="90" customHeight="1">
      <c r="A5" s="51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54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9"/>
      <c r="AA5" s="49"/>
    </row>
    <row r="6" spans="1:27" ht="12.95" customHeight="1">
      <c r="A6" s="6" t="s">
        <v>17</v>
      </c>
      <c r="B6" s="36">
        <f>SUM(B7:B12,B17:B27)</f>
        <v>673012.74</v>
      </c>
      <c r="C6" s="36">
        <f t="shared" ref="C6:Y6" si="0">SUM(C7:C12,C17:C27)</f>
        <v>0</v>
      </c>
      <c r="D6" s="36">
        <f t="shared" si="0"/>
        <v>3314709.51</v>
      </c>
      <c r="E6" s="36">
        <f t="shared" si="0"/>
        <v>0</v>
      </c>
      <c r="F6" s="36">
        <f t="shared" si="0"/>
        <v>932399.53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4061662.0300000003</v>
      </c>
      <c r="M6" s="36">
        <f t="shared" si="0"/>
        <v>3518197.3</v>
      </c>
      <c r="N6" s="36">
        <f t="shared" si="0"/>
        <v>23600</v>
      </c>
      <c r="O6" s="36">
        <f t="shared" si="0"/>
        <v>0</v>
      </c>
      <c r="P6" s="36">
        <f t="shared" si="0"/>
        <v>0</v>
      </c>
      <c r="Q6" s="36">
        <f t="shared" si="0"/>
        <v>0</v>
      </c>
      <c r="R6" s="36">
        <f t="shared" si="0"/>
        <v>1771028.1900000002</v>
      </c>
      <c r="S6" s="36">
        <f t="shared" si="0"/>
        <v>331500</v>
      </c>
      <c r="T6" s="36">
        <f t="shared" si="0"/>
        <v>1609701.0000000002</v>
      </c>
      <c r="U6" s="36">
        <f t="shared" si="0"/>
        <v>0</v>
      </c>
      <c r="V6" s="36">
        <f t="shared" si="0"/>
        <v>21555.119999999999</v>
      </c>
      <c r="W6" s="36">
        <f t="shared" si="0"/>
        <v>0</v>
      </c>
      <c r="X6" s="36">
        <f t="shared" si="0"/>
        <v>898785.41</v>
      </c>
      <c r="Y6" s="36">
        <f t="shared" si="0"/>
        <v>0</v>
      </c>
      <c r="Z6" s="36">
        <f>B6+D6+F6+H6+J6+L6+N6+P6+R6+T6+V6+X6</f>
        <v>13306453.529999999</v>
      </c>
      <c r="AA6" s="36">
        <f>C6+E6+G6+I6+K6+M6+O6+Q6+S6+U6+W6+Y6</f>
        <v>3849697.3</v>
      </c>
    </row>
    <row r="7" spans="1:27" ht="12.95" customHeight="1">
      <c r="A7" s="7" t="s">
        <v>18</v>
      </c>
      <c r="B7" s="8"/>
      <c r="C7" s="8"/>
      <c r="D7" s="8"/>
      <c r="E7" s="8"/>
      <c r="F7" s="8">
        <v>381709.02</v>
      </c>
      <c r="G7" s="8"/>
      <c r="H7" s="8"/>
      <c r="I7" s="8"/>
      <c r="J7" s="9"/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28">
        <f t="shared" ref="Z7:Z11" si="1">B7+D7+F7+H7+J7+L7+N7+P7+R7+T7+V7+X7</f>
        <v>381709.02</v>
      </c>
      <c r="AA7" s="28">
        <f t="shared" ref="AA7:AA30" si="2">C7+E7+G7+I7+K7+M7+O7+Q7+S7+U7+W7+Y7</f>
        <v>0</v>
      </c>
    </row>
    <row r="8" spans="1:27" ht="12.95" customHeight="1">
      <c r="A8" s="7" t="s">
        <v>19</v>
      </c>
      <c r="B8" s="8">
        <v>186112.08000000002</v>
      </c>
      <c r="C8" s="8"/>
      <c r="D8" s="8"/>
      <c r="E8" s="8"/>
      <c r="F8" s="8"/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9">
        <v>15470.2</v>
      </c>
      <c r="S8" s="8"/>
      <c r="T8" s="9">
        <v>69969.899999999994</v>
      </c>
      <c r="U8" s="8"/>
      <c r="V8" s="9"/>
      <c r="W8" s="8"/>
      <c r="X8" s="9"/>
      <c r="Y8" s="8"/>
      <c r="Z8" s="28">
        <f t="shared" si="1"/>
        <v>271552.18000000005</v>
      </c>
      <c r="AA8" s="28">
        <f t="shared" si="2"/>
        <v>0</v>
      </c>
    </row>
    <row r="9" spans="1:27" ht="12.95" customHeight="1">
      <c r="A9" s="7" t="s">
        <v>20</v>
      </c>
      <c r="B9" s="8">
        <v>144772.07</v>
      </c>
      <c r="C9" s="8"/>
      <c r="D9" s="8">
        <v>566027.01</v>
      </c>
      <c r="E9" s="8"/>
      <c r="F9" s="8"/>
      <c r="G9" s="8"/>
      <c r="H9" s="8"/>
      <c r="I9" s="8"/>
      <c r="J9" s="9"/>
      <c r="K9" s="8"/>
      <c r="L9" s="9"/>
      <c r="M9" s="8"/>
      <c r="N9" s="9"/>
      <c r="O9" s="8"/>
      <c r="P9" s="9"/>
      <c r="Q9" s="8"/>
      <c r="R9" s="9">
        <v>190257.94</v>
      </c>
      <c r="S9" s="8"/>
      <c r="T9" s="9"/>
      <c r="U9" s="8"/>
      <c r="V9" s="9"/>
      <c r="W9" s="8"/>
      <c r="X9" s="9"/>
      <c r="Y9" s="8"/>
      <c r="Z9" s="28">
        <f t="shared" si="1"/>
        <v>901057.02</v>
      </c>
      <c r="AA9" s="28">
        <f t="shared" si="2"/>
        <v>0</v>
      </c>
    </row>
    <row r="10" spans="1:27" ht="12.95" customHeight="1">
      <c r="A10" s="7" t="s">
        <v>21</v>
      </c>
      <c r="B10" s="8"/>
      <c r="C10" s="8"/>
      <c r="D10" s="8">
        <v>46560.06</v>
      </c>
      <c r="E10" s="8"/>
      <c r="F10" s="8">
        <v>7318.26</v>
      </c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>
        <v>28411.23</v>
      </c>
      <c r="S10" s="8"/>
      <c r="T10" s="9"/>
      <c r="U10" s="8"/>
      <c r="V10" s="9"/>
      <c r="W10" s="8"/>
      <c r="X10" s="9"/>
      <c r="Y10" s="8"/>
      <c r="Z10" s="28">
        <f t="shared" si="1"/>
        <v>82289.55</v>
      </c>
      <c r="AA10" s="28">
        <f t="shared" si="2"/>
        <v>0</v>
      </c>
    </row>
    <row r="11" spans="1:27" ht="12.95" customHeight="1">
      <c r="A11" s="7" t="s">
        <v>22</v>
      </c>
      <c r="B11" s="8"/>
      <c r="C11" s="8"/>
      <c r="D11" s="8"/>
      <c r="E11" s="8"/>
      <c r="F11" s="8"/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/>
      <c r="S11" s="8"/>
      <c r="T11" s="9">
        <v>151936.6</v>
      </c>
      <c r="U11" s="8"/>
      <c r="V11" s="9"/>
      <c r="W11" s="8"/>
      <c r="X11" s="9"/>
      <c r="Y11" s="8"/>
      <c r="Z11" s="28">
        <f t="shared" si="1"/>
        <v>151936.6</v>
      </c>
      <c r="AA11" s="28">
        <f t="shared" si="2"/>
        <v>0</v>
      </c>
    </row>
    <row r="12" spans="1:27" ht="12.95" customHeight="1">
      <c r="A12" s="7" t="s">
        <v>23</v>
      </c>
      <c r="B12" s="37">
        <f>SUM(B13:B16)</f>
        <v>0</v>
      </c>
      <c r="C12" s="37">
        <f t="shared" ref="C12:Y12" si="3">SUM(C13:C16)</f>
        <v>0</v>
      </c>
      <c r="D12" s="37">
        <f t="shared" si="3"/>
        <v>1630340.89</v>
      </c>
      <c r="E12" s="37">
        <f t="shared" si="3"/>
        <v>0</v>
      </c>
      <c r="F12" s="37">
        <f t="shared" si="3"/>
        <v>182105.38</v>
      </c>
      <c r="G12" s="37">
        <f t="shared" si="3"/>
        <v>0</v>
      </c>
      <c r="H12" s="37">
        <f t="shared" si="3"/>
        <v>0</v>
      </c>
      <c r="I12" s="37">
        <f t="shared" si="3"/>
        <v>0</v>
      </c>
      <c r="J12" s="37">
        <f t="shared" si="3"/>
        <v>0</v>
      </c>
      <c r="K12" s="37">
        <f t="shared" si="3"/>
        <v>0</v>
      </c>
      <c r="L12" s="37">
        <f t="shared" si="3"/>
        <v>4061662.0300000003</v>
      </c>
      <c r="M12" s="37">
        <f t="shared" si="3"/>
        <v>3518197.3</v>
      </c>
      <c r="N12" s="37">
        <f t="shared" si="3"/>
        <v>0</v>
      </c>
      <c r="O12" s="37">
        <f t="shared" si="3"/>
        <v>0</v>
      </c>
      <c r="P12" s="37">
        <f t="shared" si="3"/>
        <v>0</v>
      </c>
      <c r="Q12" s="37">
        <f t="shared" si="3"/>
        <v>0</v>
      </c>
      <c r="R12" s="37">
        <f t="shared" si="3"/>
        <v>539208.18999999994</v>
      </c>
      <c r="S12" s="37">
        <f t="shared" si="3"/>
        <v>0</v>
      </c>
      <c r="T12" s="37">
        <f t="shared" si="3"/>
        <v>1189560.1000000001</v>
      </c>
      <c r="U12" s="37">
        <f t="shared" si="3"/>
        <v>0</v>
      </c>
      <c r="V12" s="37">
        <f t="shared" si="3"/>
        <v>5288.64</v>
      </c>
      <c r="W12" s="37">
        <f t="shared" si="3"/>
        <v>0</v>
      </c>
      <c r="X12" s="37">
        <f t="shared" si="3"/>
        <v>0</v>
      </c>
      <c r="Y12" s="37">
        <f t="shared" si="3"/>
        <v>0</v>
      </c>
      <c r="Z12" s="28">
        <f t="shared" ref="Z12:Z30" si="4">B12+D12+F12+H12+J12+L12+N12+P12+R12+T12+V12+X12</f>
        <v>7608165.2299999995</v>
      </c>
      <c r="AA12" s="28">
        <f t="shared" si="2"/>
        <v>3518197.3</v>
      </c>
    </row>
    <row r="13" spans="1:27" ht="12.95" customHeight="1">
      <c r="A13" s="21" t="s">
        <v>24</v>
      </c>
      <c r="B13" s="8"/>
      <c r="C13" s="8"/>
      <c r="D13" s="39">
        <v>246147.58000000002</v>
      </c>
      <c r="E13" s="39"/>
      <c r="F13" s="39">
        <v>1302.21</v>
      </c>
      <c r="G13" s="39"/>
      <c r="H13" s="39"/>
      <c r="I13" s="39"/>
      <c r="J13" s="40"/>
      <c r="K13" s="39"/>
      <c r="L13" s="40"/>
      <c r="M13" s="39"/>
      <c r="N13" s="40"/>
      <c r="O13" s="39"/>
      <c r="P13" s="40"/>
      <c r="Q13" s="39"/>
      <c r="R13" s="40">
        <v>37547.910000000003</v>
      </c>
      <c r="S13" s="39"/>
      <c r="T13" s="40">
        <v>22903.8</v>
      </c>
      <c r="U13" s="39"/>
      <c r="V13" s="40"/>
      <c r="W13" s="39"/>
      <c r="X13" s="40"/>
      <c r="Y13" s="39"/>
      <c r="Z13" s="41">
        <f t="shared" si="4"/>
        <v>307901.5</v>
      </c>
      <c r="AA13" s="41">
        <f t="shared" si="2"/>
        <v>0</v>
      </c>
    </row>
    <row r="14" spans="1:27" ht="12.95" customHeight="1">
      <c r="A14" s="21" t="s">
        <v>25</v>
      </c>
      <c r="B14" s="8"/>
      <c r="C14" s="8"/>
      <c r="D14" s="39">
        <v>1029971.15</v>
      </c>
      <c r="E14" s="39"/>
      <c r="F14" s="39">
        <v>167605.40000000002</v>
      </c>
      <c r="G14" s="39"/>
      <c r="H14" s="39"/>
      <c r="I14" s="39"/>
      <c r="J14" s="40"/>
      <c r="K14" s="39"/>
      <c r="L14" s="40">
        <v>4059951.85</v>
      </c>
      <c r="M14" s="39">
        <v>3518197.3</v>
      </c>
      <c r="N14" s="40"/>
      <c r="O14" s="39"/>
      <c r="P14" s="40"/>
      <c r="Q14" s="39"/>
      <c r="R14" s="40">
        <v>491566.44</v>
      </c>
      <c r="S14" s="39"/>
      <c r="T14" s="40">
        <v>1166656.3</v>
      </c>
      <c r="U14" s="39"/>
      <c r="V14" s="40">
        <v>5288.64</v>
      </c>
      <c r="W14" s="39"/>
      <c r="X14" s="40"/>
      <c r="Y14" s="39"/>
      <c r="Z14" s="41">
        <f t="shared" si="4"/>
        <v>6921039.7800000003</v>
      </c>
      <c r="AA14" s="41">
        <f t="shared" si="2"/>
        <v>3518197.3</v>
      </c>
    </row>
    <row r="15" spans="1:27" ht="12.95" customHeight="1">
      <c r="A15" s="21" t="s">
        <v>26</v>
      </c>
      <c r="B15" s="8"/>
      <c r="C15" s="8"/>
      <c r="D15" s="39">
        <v>354222.16</v>
      </c>
      <c r="E15" s="39"/>
      <c r="F15" s="39">
        <v>13197.769999999999</v>
      </c>
      <c r="G15" s="39"/>
      <c r="H15" s="39"/>
      <c r="I15" s="39"/>
      <c r="J15" s="40"/>
      <c r="K15" s="39"/>
      <c r="L15" s="40"/>
      <c r="M15" s="39"/>
      <c r="N15" s="40"/>
      <c r="O15" s="39"/>
      <c r="P15" s="40"/>
      <c r="Q15" s="39"/>
      <c r="R15" s="40">
        <v>10093.84</v>
      </c>
      <c r="S15" s="39"/>
      <c r="T15" s="40"/>
      <c r="U15" s="39"/>
      <c r="V15" s="40"/>
      <c r="W15" s="39"/>
      <c r="X15" s="40"/>
      <c r="Y15" s="39"/>
      <c r="Z15" s="41">
        <f t="shared" si="4"/>
        <v>377513.77</v>
      </c>
      <c r="AA15" s="41">
        <f t="shared" si="2"/>
        <v>0</v>
      </c>
    </row>
    <row r="16" spans="1:27" ht="12.95" customHeight="1">
      <c r="A16" s="22" t="s">
        <v>27</v>
      </c>
      <c r="B16" s="8"/>
      <c r="C16" s="8"/>
      <c r="D16" s="8"/>
      <c r="E16" s="8"/>
      <c r="F16" s="8"/>
      <c r="G16" s="8"/>
      <c r="H16" s="8"/>
      <c r="I16" s="8"/>
      <c r="J16" s="9"/>
      <c r="K16" s="8"/>
      <c r="L16" s="40">
        <v>1710.18</v>
      </c>
      <c r="M16" s="8"/>
      <c r="N16" s="9"/>
      <c r="O16" s="8"/>
      <c r="P16" s="9"/>
      <c r="Q16" s="8"/>
      <c r="R16" s="9"/>
      <c r="S16" s="8"/>
      <c r="T16" s="9"/>
      <c r="U16" s="8"/>
      <c r="V16" s="9"/>
      <c r="W16" s="8"/>
      <c r="X16" s="9"/>
      <c r="Y16" s="8"/>
      <c r="Z16" s="41">
        <f t="shared" si="4"/>
        <v>1710.18</v>
      </c>
      <c r="AA16" s="41">
        <f t="shared" si="2"/>
        <v>0</v>
      </c>
    </row>
    <row r="17" spans="1:27" ht="12.95" customHeight="1">
      <c r="A17" s="7" t="s">
        <v>28</v>
      </c>
      <c r="B17" s="8"/>
      <c r="C17" s="8"/>
      <c r="D17" s="8"/>
      <c r="E17" s="8"/>
      <c r="F17" s="8"/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>
        <v>898785.41</v>
      </c>
      <c r="Y17" s="8"/>
      <c r="Z17" s="28">
        <f t="shared" si="4"/>
        <v>898785.41</v>
      </c>
      <c r="AA17" s="28">
        <f t="shared" si="2"/>
        <v>0</v>
      </c>
    </row>
    <row r="18" spans="1:27" ht="12.95" customHeight="1">
      <c r="A18" s="7" t="s">
        <v>29</v>
      </c>
      <c r="B18" s="8"/>
      <c r="C18" s="8"/>
      <c r="D18" s="8"/>
      <c r="E18" s="8"/>
      <c r="F18" s="8">
        <v>9752.9</v>
      </c>
      <c r="G18" s="8"/>
      <c r="H18" s="8"/>
      <c r="I18" s="8"/>
      <c r="J18" s="9"/>
      <c r="K18" s="8"/>
      <c r="L18" s="9"/>
      <c r="M18" s="8"/>
      <c r="N18" s="9"/>
      <c r="O18" s="8"/>
      <c r="P18" s="9"/>
      <c r="Q18" s="8"/>
      <c r="R18" s="9"/>
      <c r="S18" s="8"/>
      <c r="T18" s="9"/>
      <c r="U18" s="8"/>
      <c r="V18" s="9"/>
      <c r="W18" s="8"/>
      <c r="X18" s="9"/>
      <c r="Y18" s="8"/>
      <c r="Z18" s="28">
        <f t="shared" si="4"/>
        <v>9752.9</v>
      </c>
      <c r="AA18" s="28">
        <f t="shared" si="2"/>
        <v>0</v>
      </c>
    </row>
    <row r="19" spans="1:27" ht="12.95" customHeight="1">
      <c r="A19" s="7" t="s">
        <v>30</v>
      </c>
      <c r="B19" s="8">
        <v>49640</v>
      </c>
      <c r="C19" s="8"/>
      <c r="D19" s="8">
        <v>901851.29</v>
      </c>
      <c r="E19" s="8"/>
      <c r="F19" s="8">
        <v>349565.13</v>
      </c>
      <c r="G19" s="8"/>
      <c r="H19" s="8"/>
      <c r="I19" s="8"/>
      <c r="J19" s="9"/>
      <c r="K19" s="8"/>
      <c r="L19" s="9"/>
      <c r="M19" s="8"/>
      <c r="N19" s="9">
        <v>23600</v>
      </c>
      <c r="O19" s="8"/>
      <c r="P19" s="9"/>
      <c r="Q19" s="8"/>
      <c r="R19" s="9">
        <v>918925.68</v>
      </c>
      <c r="S19" s="8">
        <v>331500</v>
      </c>
      <c r="T19" s="9">
        <v>140120.79999999999</v>
      </c>
      <c r="U19" s="8"/>
      <c r="V19" s="9">
        <v>16266.48</v>
      </c>
      <c r="W19" s="8"/>
      <c r="X19" s="9"/>
      <c r="Y19" s="8"/>
      <c r="Z19" s="28">
        <f t="shared" si="4"/>
        <v>2399969.38</v>
      </c>
      <c r="AA19" s="28">
        <f t="shared" si="2"/>
        <v>331500</v>
      </c>
    </row>
    <row r="20" spans="1:27" ht="23.25" hidden="1" customHeight="1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28">
        <f t="shared" ref="Z20" si="5">B20+D20+F20+H20+J20+L20+N20+P20+R20+T20+V20+X20</f>
        <v>0</v>
      </c>
      <c r="AA20" s="28">
        <f t="shared" ref="AA20" si="6">C20+E20+G20+I20+K20+M20+O20+Q20+S20+U20+W20+Y20</f>
        <v>0</v>
      </c>
    </row>
    <row r="21" spans="1:27" ht="33.75">
      <c r="A21" s="7" t="s">
        <v>31</v>
      </c>
      <c r="B21" s="8">
        <v>292488.59000000003</v>
      </c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28">
        <f t="shared" si="4"/>
        <v>292488.59000000003</v>
      </c>
      <c r="AA21" s="28">
        <f t="shared" si="2"/>
        <v>0</v>
      </c>
    </row>
    <row r="22" spans="1:27" ht="12.95" hidden="1" customHeight="1">
      <c r="A22" s="7" t="s">
        <v>32</v>
      </c>
      <c r="B22" s="8"/>
      <c r="C22" s="8"/>
      <c r="D22" s="8"/>
      <c r="E22" s="8"/>
      <c r="F22" s="8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28">
        <f t="shared" si="4"/>
        <v>0</v>
      </c>
      <c r="AA22" s="28">
        <f t="shared" si="2"/>
        <v>0</v>
      </c>
    </row>
    <row r="23" spans="1:27" ht="22.5" hidden="1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28">
        <f t="shared" si="4"/>
        <v>0</v>
      </c>
      <c r="AA23" s="28">
        <f t="shared" si="2"/>
        <v>0</v>
      </c>
    </row>
    <row r="24" spans="1:27" ht="12.95" customHeight="1">
      <c r="A24" s="7" t="s">
        <v>16</v>
      </c>
      <c r="B24" s="8"/>
      <c r="C24" s="8"/>
      <c r="D24" s="8">
        <v>169930.26</v>
      </c>
      <c r="E24" s="8"/>
      <c r="F24" s="8"/>
      <c r="G24" s="8"/>
      <c r="H24" s="8"/>
      <c r="I24" s="8"/>
      <c r="J24" s="9"/>
      <c r="K24" s="8"/>
      <c r="L24" s="9"/>
      <c r="M24" s="8"/>
      <c r="N24" s="9"/>
      <c r="O24" s="8"/>
      <c r="P24" s="9"/>
      <c r="Q24" s="8"/>
      <c r="R24" s="9">
        <v>73093.63</v>
      </c>
      <c r="S24" s="8"/>
      <c r="T24" s="9">
        <v>58113.599999999999</v>
      </c>
      <c r="U24" s="8"/>
      <c r="V24" s="9"/>
      <c r="W24" s="8"/>
      <c r="X24" s="9"/>
      <c r="Y24" s="8"/>
      <c r="Z24" s="28">
        <f t="shared" si="4"/>
        <v>301137.49</v>
      </c>
      <c r="AA24" s="28">
        <f t="shared" si="2"/>
        <v>0</v>
      </c>
    </row>
    <row r="25" spans="1:27" ht="12.95" hidden="1" customHeight="1">
      <c r="A25" s="7" t="s">
        <v>34</v>
      </c>
      <c r="B25" s="8"/>
      <c r="C25" s="8"/>
      <c r="D25" s="8"/>
      <c r="E25" s="8"/>
      <c r="F25" s="8"/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28">
        <f t="shared" si="4"/>
        <v>0</v>
      </c>
      <c r="AA25" s="28">
        <f t="shared" si="2"/>
        <v>0</v>
      </c>
    </row>
    <row r="26" spans="1:27" ht="12.95" hidden="1" customHeight="1">
      <c r="A26" s="7" t="s">
        <v>50</v>
      </c>
      <c r="B26" s="19"/>
      <c r="C26" s="19"/>
      <c r="D26" s="19"/>
      <c r="E26" s="19"/>
      <c r="F26" s="19"/>
      <c r="G26" s="19"/>
      <c r="H26" s="19"/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0"/>
      <c r="U26" s="19"/>
      <c r="V26" s="20"/>
      <c r="W26" s="19"/>
      <c r="X26" s="20"/>
      <c r="Y26" s="19"/>
      <c r="Z26" s="28">
        <f t="shared" ref="Z26" si="7">B26+D26+F26+H26+J26+L26+N26+P26+R26+T26+V26+X26</f>
        <v>0</v>
      </c>
      <c r="AA26" s="28">
        <f t="shared" ref="AA26" si="8">C26+E26+G26+I26+K26+M26+O26+Q26+S26+U26+W26+Y26</f>
        <v>0</v>
      </c>
    </row>
    <row r="27" spans="1:27" ht="12.95" customHeight="1">
      <c r="A27" s="10" t="s">
        <v>35</v>
      </c>
      <c r="B27" s="38">
        <f t="shared" ref="B27:Y27" si="9">SUM(B28:B30)</f>
        <v>0</v>
      </c>
      <c r="C27" s="38">
        <f t="shared" si="9"/>
        <v>0</v>
      </c>
      <c r="D27" s="38">
        <f t="shared" si="9"/>
        <v>0</v>
      </c>
      <c r="E27" s="38">
        <f t="shared" si="9"/>
        <v>0</v>
      </c>
      <c r="F27" s="38">
        <f t="shared" si="9"/>
        <v>1948.84</v>
      </c>
      <c r="G27" s="38">
        <f t="shared" si="9"/>
        <v>0</v>
      </c>
      <c r="H27" s="38">
        <f t="shared" si="9"/>
        <v>0</v>
      </c>
      <c r="I27" s="38">
        <f t="shared" si="9"/>
        <v>0</v>
      </c>
      <c r="J27" s="38">
        <f t="shared" si="9"/>
        <v>0</v>
      </c>
      <c r="K27" s="38">
        <f t="shared" si="9"/>
        <v>0</v>
      </c>
      <c r="L27" s="38">
        <f t="shared" si="9"/>
        <v>0</v>
      </c>
      <c r="M27" s="38">
        <f t="shared" si="9"/>
        <v>0</v>
      </c>
      <c r="N27" s="38">
        <f t="shared" si="9"/>
        <v>0</v>
      </c>
      <c r="O27" s="38">
        <f t="shared" si="9"/>
        <v>0</v>
      </c>
      <c r="P27" s="38">
        <f t="shared" si="9"/>
        <v>0</v>
      </c>
      <c r="Q27" s="38">
        <f t="shared" si="9"/>
        <v>0</v>
      </c>
      <c r="R27" s="38">
        <f t="shared" si="9"/>
        <v>5661.32</v>
      </c>
      <c r="S27" s="38">
        <f t="shared" si="9"/>
        <v>0</v>
      </c>
      <c r="T27" s="38">
        <f t="shared" si="9"/>
        <v>0</v>
      </c>
      <c r="U27" s="38">
        <f t="shared" si="9"/>
        <v>0</v>
      </c>
      <c r="V27" s="38">
        <f t="shared" si="9"/>
        <v>0</v>
      </c>
      <c r="W27" s="38">
        <f t="shared" si="9"/>
        <v>0</v>
      </c>
      <c r="X27" s="38">
        <f t="shared" si="9"/>
        <v>0</v>
      </c>
      <c r="Y27" s="38">
        <f t="shared" si="9"/>
        <v>0</v>
      </c>
      <c r="Z27" s="28">
        <f t="shared" si="4"/>
        <v>7610.16</v>
      </c>
      <c r="AA27" s="28">
        <f t="shared" si="2"/>
        <v>0</v>
      </c>
    </row>
    <row r="28" spans="1:27" ht="12.95" hidden="1" customHeight="1">
      <c r="A28" s="23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28">
        <f t="shared" si="4"/>
        <v>0</v>
      </c>
      <c r="AA28" s="28">
        <f t="shared" si="2"/>
        <v>0</v>
      </c>
    </row>
    <row r="29" spans="1:27" ht="12.75" hidden="1" customHeight="1">
      <c r="A29" s="23" t="s">
        <v>37</v>
      </c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28">
        <f t="shared" si="4"/>
        <v>0</v>
      </c>
      <c r="AA29" s="28">
        <f t="shared" si="2"/>
        <v>0</v>
      </c>
    </row>
    <row r="30" spans="1:27" ht="12.95" customHeight="1">
      <c r="A30" s="24" t="s">
        <v>38</v>
      </c>
      <c r="B30" s="9"/>
      <c r="C30" s="9"/>
      <c r="D30" s="9"/>
      <c r="E30" s="9"/>
      <c r="F30" s="40">
        <v>1948.84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>
        <v>5661.32</v>
      </c>
      <c r="S30" s="9"/>
      <c r="T30" s="9"/>
      <c r="U30" s="9"/>
      <c r="V30" s="40"/>
      <c r="W30" s="40"/>
      <c r="X30" s="40"/>
      <c r="Y30" s="40"/>
      <c r="Z30" s="41">
        <f t="shared" si="4"/>
        <v>7610.16</v>
      </c>
      <c r="AA30" s="41">
        <f t="shared" si="2"/>
        <v>0</v>
      </c>
    </row>
    <row r="31" spans="1:27" s="14" customFormat="1" ht="12.9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>
      <c r="A33" s="27" t="s">
        <v>48</v>
      </c>
      <c r="B33" s="25"/>
      <c r="C33" s="25"/>
      <c r="E33"/>
      <c r="F33" s="54" t="s">
        <v>49</v>
      </c>
      <c r="G33" s="54"/>
      <c r="H33" s="54"/>
      <c r="I33" s="54"/>
      <c r="J33" s="54"/>
      <c r="K33" s="54"/>
      <c r="L33" s="54"/>
      <c r="M33" s="54"/>
      <c r="Z33" s="15"/>
    </row>
    <row r="34" spans="1:26" hidden="1">
      <c r="A34"/>
      <c r="B34" s="26" t="s">
        <v>40</v>
      </c>
      <c r="C34" s="26"/>
      <c r="E34"/>
      <c r="F34" s="53" t="s">
        <v>41</v>
      </c>
      <c r="G34" s="55"/>
      <c r="H34" s="55"/>
      <c r="I34" s="55"/>
      <c r="J34" s="55"/>
      <c r="K34" s="55"/>
      <c r="L34" s="55"/>
      <c r="M34" s="55"/>
    </row>
    <row r="35" spans="1:26" hidden="1">
      <c r="A35"/>
      <c r="B35"/>
      <c r="C35"/>
      <c r="E35"/>
      <c r="F35"/>
      <c r="G35"/>
      <c r="H35"/>
      <c r="I35"/>
      <c r="J35"/>
      <c r="K35"/>
      <c r="L35"/>
      <c r="M35"/>
    </row>
    <row r="36" spans="1:26" ht="15.75" hidden="1">
      <c r="A36" s="27" t="s">
        <v>42</v>
      </c>
      <c r="B36" s="25"/>
      <c r="C36" s="25"/>
      <c r="E36"/>
      <c r="F36" s="54" t="s">
        <v>47</v>
      </c>
      <c r="G36" s="54"/>
      <c r="H36" s="54"/>
      <c r="I36" s="54"/>
      <c r="J36" s="54"/>
      <c r="K36" s="54"/>
      <c r="L36" s="54"/>
      <c r="M36" s="54"/>
    </row>
    <row r="37" spans="1:26" hidden="1">
      <c r="A37"/>
      <c r="B37" s="26" t="s">
        <v>40</v>
      </c>
      <c r="C37" s="26"/>
      <c r="E37"/>
      <c r="F37" s="53" t="s">
        <v>41</v>
      </c>
      <c r="G37" s="55"/>
      <c r="H37" s="55"/>
      <c r="I37" s="55"/>
      <c r="J37" s="55"/>
      <c r="K37" s="55"/>
      <c r="L37" s="55"/>
      <c r="M37" s="55"/>
    </row>
    <row r="38" spans="1:26" hidden="1">
      <c r="A38"/>
      <c r="B38"/>
      <c r="C38"/>
      <c r="E38"/>
      <c r="F38"/>
      <c r="G38"/>
      <c r="H38"/>
      <c r="I38"/>
      <c r="J38"/>
      <c r="K38"/>
      <c r="L38"/>
      <c r="M38"/>
    </row>
    <row r="39" spans="1:26" ht="15.75" hidden="1">
      <c r="A39" s="27" t="s">
        <v>43</v>
      </c>
      <c r="B39" s="25"/>
      <c r="C39" s="25"/>
      <c r="E39"/>
      <c r="F39" s="54" t="s">
        <v>45</v>
      </c>
      <c r="G39" s="54"/>
      <c r="H39" s="54"/>
      <c r="I39" s="54"/>
      <c r="J39" s="54"/>
      <c r="K39" s="16"/>
      <c r="L39" s="54" t="s">
        <v>46</v>
      </c>
      <c r="M39" s="54"/>
    </row>
    <row r="40" spans="1:26" hidden="1">
      <c r="A40"/>
      <c r="B40" s="26" t="s">
        <v>40</v>
      </c>
      <c r="C40" s="26"/>
      <c r="E40"/>
      <c r="F40" s="53" t="s">
        <v>41</v>
      </c>
      <c r="G40" s="53"/>
      <c r="H40" s="53"/>
      <c r="I40" s="53"/>
      <c r="J40" s="53"/>
      <c r="K40" s="17"/>
      <c r="L40" s="53" t="s">
        <v>44</v>
      </c>
      <c r="M40" s="53"/>
    </row>
  </sheetData>
  <protectedRanges>
    <protectedRange sqref="B7:B29 C27:Y27 C12:Y12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14">
    <mergeCell ref="F40:J40"/>
    <mergeCell ref="L40:M40"/>
    <mergeCell ref="F33:M33"/>
    <mergeCell ref="F34:M34"/>
    <mergeCell ref="F36:M36"/>
    <mergeCell ref="F37:M37"/>
    <mergeCell ref="F39:J39"/>
    <mergeCell ref="L39:M39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B7:Y11 AA31:AA32 AA983068:AA983072 AA917532:AA917536 AA851996:AA852000 AA786460:AA786464 AA720924:AA720928 AA655388:AA655392 AA589852:AA589856 AA524316:AA524320 AA458780:AA458784 AA393244:AA393248 AA327708:AA327712 AA262172:AA262176 AA196636:AA196640 AA131100:AA131104 AA65564:AA65568 AA983055:AA983066 AA917519:AA917530 AA851983:AA851994 AA786447:AA786458 AA720911:AA720922 AA655375:AA655386 AA589839:AA589850 AA524303:AA524314 AA458767:AA458778 AA393231:AA393242 AA327695:AA327706 AA262159:AA262170 AA196623:AA196634 AA131087:AA131098 AA65551:AA65562 AA983049:AA983053 AA917513:AA917517 AA851977:AA851981 AA786441:AA786445 AA720905:AA720909 AA655369:AA655373 AA589833:AA589837 AA524297:AA524301 AA458761:AA458765 AA393225:AA393229 AA327689:AA327693 AA262153:AA262157 AA196617:AA196621 AA131081:AA131085 AA65545:AA65549 B983068:Y983072 B917532:Y917536 B851996:Y852000 B786460:Y786464 B720924:Y720928 B655388:Y655392 B589852:Y589856 B524316:Y524320 B458780:Y458784 B393244:Y393248 B327708:Y327712 B262172:Y262176 B196636:Y196640 B131100:Y131104 B65564:Y65568 B28:Y32 B983055:Y983066 B917519:Y917530 B851983:Y851994 B786447:Y786458 B720911:Y720922 B655375:Y655386 B589839:Y589850 B524303:Y524314 B458767:Y458778 B393231:Y393242 B327695:Y327706 B262159:Y262170 B196623:Y196634 B131087:Y131098 B65551:Y65562 B13:Y26 B983049:Y983053 B917513:Y917517 B851977:Y851981 B786441:Y786445 B720905:Y720909 B655369:Y655373 B589833:Y589837 B524297:Y524301 B458761:Y458765 B393225:Y393229 B327689:Y327693 B262153:Y262157 B196617:Y196621 B131081:Y131085 B65545:Y65549">
      <formula1>-10000000000</formula1>
      <formula2>10000000000</formula2>
    </dataValidation>
  </dataValidations>
  <pageMargins left="0.15748031496062992" right="0.15748031496062992" top="0.74803149606299213" bottom="0.47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A40"/>
  <sheetViews>
    <sheetView zoomScaleNormal="100" workbookViewId="0">
      <selection activeCell="A30" sqref="A1:AA30"/>
    </sheetView>
  </sheetViews>
  <sheetFormatPr defaultRowHeight="15"/>
  <cols>
    <col min="1" max="1" width="38" style="1" customWidth="1"/>
    <col min="2" max="2" width="10.7109375" style="1" customWidth="1"/>
    <col min="3" max="3" width="8" style="1" hidden="1" customWidth="1"/>
    <col min="4" max="4" width="12.85546875" style="1" customWidth="1"/>
    <col min="5" max="5" width="8" style="1" hidden="1" customWidth="1"/>
    <col min="6" max="6" width="14.140625" style="1" customWidth="1"/>
    <col min="7" max="7" width="8" style="1" hidden="1" customWidth="1"/>
    <col min="8" max="8" width="10.7109375" style="1" hidden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0.7109375" style="1" hidden="1" customWidth="1"/>
    <col min="13" max="13" width="8" style="1" hidden="1" customWidth="1"/>
    <col min="14" max="14" width="11.85546875" style="1" hidden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6.7109375" style="1" customWidth="1"/>
    <col min="19" max="19" width="9.42578125" style="1" hidden="1" customWidth="1"/>
    <col min="20" max="20" width="16" style="1" customWidth="1"/>
    <col min="21" max="21" width="13.85546875" style="1" customWidth="1"/>
    <col min="22" max="22" width="14.85546875" style="1" hidden="1" customWidth="1"/>
    <col min="23" max="23" width="8" style="1" hidden="1" customWidth="1"/>
    <col min="24" max="24" width="9.140625" style="1" hidden="1" customWidth="1"/>
    <col min="25" max="25" width="8" style="1" hidden="1" customWidth="1"/>
    <col min="26" max="26" width="13" style="1" customWidth="1"/>
    <col min="27" max="27" width="9.28515625" style="1" customWidth="1"/>
    <col min="28" max="16384" width="9.140625" style="1"/>
  </cols>
  <sheetData>
    <row r="1" spans="1:27" ht="16.5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6.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6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35" t="s">
        <v>52</v>
      </c>
    </row>
    <row r="4" spans="1:27" ht="22.5" customHeight="1">
      <c r="A4" s="58" t="s">
        <v>3</v>
      </c>
      <c r="B4" s="56" t="s">
        <v>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7" t="s">
        <v>39</v>
      </c>
      <c r="AA4" s="57" t="s">
        <v>2</v>
      </c>
    </row>
    <row r="5" spans="1:27" ht="90" customHeight="1">
      <c r="A5" s="58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2" t="s">
        <v>9</v>
      </c>
      <c r="K5" s="2" t="s">
        <v>5</v>
      </c>
      <c r="L5" s="2" t="s">
        <v>10</v>
      </c>
      <c r="M5" s="2" t="s">
        <v>5</v>
      </c>
      <c r="N5" s="2" t="s">
        <v>11</v>
      </c>
      <c r="O5" s="2" t="s">
        <v>5</v>
      </c>
      <c r="P5" s="2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54</v>
      </c>
      <c r="V5" s="2" t="s">
        <v>15</v>
      </c>
      <c r="W5" s="2" t="s">
        <v>5</v>
      </c>
      <c r="X5" s="4" t="s">
        <v>16</v>
      </c>
      <c r="Y5" s="2" t="s">
        <v>5</v>
      </c>
      <c r="Z5" s="57"/>
      <c r="AA5" s="57"/>
    </row>
    <row r="6" spans="1:27" ht="12.95" customHeight="1">
      <c r="A6" s="42" t="s">
        <v>17</v>
      </c>
      <c r="B6" s="36">
        <f>SUM(B7:B12,B17:B27)</f>
        <v>170639.94</v>
      </c>
      <c r="C6" s="36">
        <f t="shared" ref="C6:Y6" si="0">SUM(C7:C12,C17:C27)</f>
        <v>0</v>
      </c>
      <c r="D6" s="36">
        <f t="shared" si="0"/>
        <v>647487.68999999994</v>
      </c>
      <c r="E6" s="36">
        <f t="shared" si="0"/>
        <v>0</v>
      </c>
      <c r="F6" s="36">
        <f t="shared" si="0"/>
        <v>349441.99999999994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0</v>
      </c>
      <c r="P6" s="36">
        <f t="shared" si="0"/>
        <v>0</v>
      </c>
      <c r="Q6" s="36">
        <f t="shared" si="0"/>
        <v>0</v>
      </c>
      <c r="R6" s="36">
        <f t="shared" si="0"/>
        <v>566822.32999999996</v>
      </c>
      <c r="S6" s="36">
        <f t="shared" si="0"/>
        <v>0</v>
      </c>
      <c r="T6" s="36">
        <f t="shared" si="0"/>
        <v>525062.84</v>
      </c>
      <c r="U6" s="36">
        <f>SUM(U7:U12,U17:U27)</f>
        <v>350000</v>
      </c>
      <c r="V6" s="36">
        <f t="shared" si="0"/>
        <v>0</v>
      </c>
      <c r="W6" s="36">
        <f t="shared" si="0"/>
        <v>0</v>
      </c>
      <c r="X6" s="36">
        <f t="shared" si="0"/>
        <v>0</v>
      </c>
      <c r="Y6" s="36">
        <f t="shared" si="0"/>
        <v>0</v>
      </c>
      <c r="Z6" s="36">
        <f t="shared" ref="Z6:AA11" si="1">B6+D6+F6+H6+J6+L6+N6+P6+R6+T6+V6+X6</f>
        <v>2259454.7999999998</v>
      </c>
      <c r="AA6" s="36">
        <f t="shared" si="1"/>
        <v>350000</v>
      </c>
    </row>
    <row r="7" spans="1:27" ht="12.95" customHeight="1">
      <c r="A7" s="43" t="s">
        <v>18</v>
      </c>
      <c r="B7" s="8"/>
      <c r="C7" s="8"/>
      <c r="D7" s="8">
        <v>232</v>
      </c>
      <c r="E7" s="8"/>
      <c r="F7" s="8"/>
      <c r="G7" s="8"/>
      <c r="H7" s="8"/>
      <c r="I7" s="8"/>
      <c r="J7" s="9"/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28">
        <f t="shared" si="1"/>
        <v>232</v>
      </c>
      <c r="AA7" s="28">
        <f t="shared" si="1"/>
        <v>0</v>
      </c>
    </row>
    <row r="8" spans="1:27" ht="12.95" customHeight="1">
      <c r="A8" s="43" t="s">
        <v>19</v>
      </c>
      <c r="B8" s="8">
        <v>4900</v>
      </c>
      <c r="C8" s="8"/>
      <c r="D8" s="8">
        <v>37693.980000000003</v>
      </c>
      <c r="E8" s="8"/>
      <c r="F8" s="8"/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28">
        <f t="shared" si="1"/>
        <v>42593.98</v>
      </c>
      <c r="AA8" s="28">
        <f t="shared" si="1"/>
        <v>0</v>
      </c>
    </row>
    <row r="9" spans="1:27" ht="12.95" customHeight="1">
      <c r="A9" s="43" t="s">
        <v>20</v>
      </c>
      <c r="B9" s="8"/>
      <c r="C9" s="8"/>
      <c r="D9" s="8">
        <v>191241.59000000003</v>
      </c>
      <c r="E9" s="8"/>
      <c r="F9" s="8">
        <v>1.41</v>
      </c>
      <c r="G9" s="8"/>
      <c r="H9" s="8"/>
      <c r="I9" s="8"/>
      <c r="J9" s="9"/>
      <c r="K9" s="8"/>
      <c r="L9" s="9"/>
      <c r="M9" s="8"/>
      <c r="N9" s="9"/>
      <c r="O9" s="8"/>
      <c r="P9" s="9"/>
      <c r="Q9" s="8"/>
      <c r="R9" s="9">
        <v>381234.65</v>
      </c>
      <c r="S9" s="8"/>
      <c r="T9" s="9"/>
      <c r="U9" s="8"/>
      <c r="V9" s="9"/>
      <c r="W9" s="8"/>
      <c r="X9" s="9"/>
      <c r="Y9" s="8"/>
      <c r="Z9" s="28">
        <f t="shared" si="1"/>
        <v>572477.65</v>
      </c>
      <c r="AA9" s="28">
        <f t="shared" si="1"/>
        <v>0</v>
      </c>
    </row>
    <row r="10" spans="1:27" ht="12.95" customHeight="1">
      <c r="A10" s="43" t="s">
        <v>21</v>
      </c>
      <c r="B10" s="8"/>
      <c r="C10" s="8"/>
      <c r="D10" s="8">
        <v>13315.46</v>
      </c>
      <c r="E10" s="8"/>
      <c r="F10" s="8">
        <v>26845.77</v>
      </c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>
        <v>6000.3</v>
      </c>
      <c r="U10" s="8"/>
      <c r="V10" s="9"/>
      <c r="W10" s="8"/>
      <c r="X10" s="9"/>
      <c r="Y10" s="8"/>
      <c r="Z10" s="28">
        <f t="shared" si="1"/>
        <v>46161.53</v>
      </c>
      <c r="AA10" s="28">
        <f t="shared" si="1"/>
        <v>0</v>
      </c>
    </row>
    <row r="11" spans="1:27" ht="12.95" customHeight="1">
      <c r="A11" s="43" t="s">
        <v>22</v>
      </c>
      <c r="B11" s="8"/>
      <c r="C11" s="8"/>
      <c r="D11" s="8"/>
      <c r="E11" s="8"/>
      <c r="F11" s="8">
        <v>2129.3000000000002</v>
      </c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28">
        <f t="shared" si="1"/>
        <v>2129.3000000000002</v>
      </c>
      <c r="AA11" s="28">
        <f t="shared" si="1"/>
        <v>0</v>
      </c>
    </row>
    <row r="12" spans="1:27" ht="12.95" customHeight="1">
      <c r="A12" s="43" t="s">
        <v>23</v>
      </c>
      <c r="B12" s="37">
        <f>SUM(B13:B16)</f>
        <v>75297.739999999991</v>
      </c>
      <c r="C12" s="37">
        <f t="shared" ref="C12:Y12" si="2">SUM(C13:C16)</f>
        <v>0</v>
      </c>
      <c r="D12" s="37">
        <f t="shared" si="2"/>
        <v>114254.61999999998</v>
      </c>
      <c r="E12" s="37">
        <f t="shared" si="2"/>
        <v>0</v>
      </c>
      <c r="F12" s="37">
        <f t="shared" si="2"/>
        <v>200578.71999999997</v>
      </c>
      <c r="G12" s="37">
        <f t="shared" si="2"/>
        <v>0</v>
      </c>
      <c r="H12" s="37">
        <f t="shared" si="2"/>
        <v>0</v>
      </c>
      <c r="I12" s="37">
        <f t="shared" si="2"/>
        <v>0</v>
      </c>
      <c r="J12" s="37">
        <f t="shared" si="2"/>
        <v>0</v>
      </c>
      <c r="K12" s="37">
        <f t="shared" si="2"/>
        <v>0</v>
      </c>
      <c r="L12" s="37">
        <f t="shared" si="2"/>
        <v>0</v>
      </c>
      <c r="M12" s="37">
        <f t="shared" si="2"/>
        <v>0</v>
      </c>
      <c r="N12" s="37">
        <f t="shared" si="2"/>
        <v>0</v>
      </c>
      <c r="O12" s="37">
        <f t="shared" si="2"/>
        <v>0</v>
      </c>
      <c r="P12" s="37">
        <f t="shared" si="2"/>
        <v>0</v>
      </c>
      <c r="Q12" s="37">
        <f t="shared" si="2"/>
        <v>0</v>
      </c>
      <c r="R12" s="37">
        <f t="shared" si="2"/>
        <v>4188.5600000000004</v>
      </c>
      <c r="S12" s="37">
        <f t="shared" si="2"/>
        <v>0</v>
      </c>
      <c r="T12" s="37">
        <f t="shared" si="2"/>
        <v>114157.07</v>
      </c>
      <c r="U12" s="37">
        <f t="shared" si="2"/>
        <v>0</v>
      </c>
      <c r="V12" s="37">
        <f t="shared" si="2"/>
        <v>0</v>
      </c>
      <c r="W12" s="37">
        <f t="shared" si="2"/>
        <v>0</v>
      </c>
      <c r="X12" s="37">
        <f t="shared" si="2"/>
        <v>0</v>
      </c>
      <c r="Y12" s="37">
        <f t="shared" si="2"/>
        <v>0</v>
      </c>
      <c r="Z12" s="28">
        <f>B12+D12+F12+H12+J12+L12+N12+P12+R12+T12+V12+X12</f>
        <v>508476.70999999996</v>
      </c>
      <c r="AA12" s="28">
        <f t="shared" ref="AA12:AA30" si="3">C12+E12+G12+I12+K12+M12+O12+Q12+S12+U12+W12+Y12</f>
        <v>0</v>
      </c>
    </row>
    <row r="13" spans="1:27" ht="12.95" customHeight="1">
      <c r="A13" s="23" t="s">
        <v>24</v>
      </c>
      <c r="B13" s="39">
        <v>24195.79</v>
      </c>
      <c r="C13" s="39"/>
      <c r="D13" s="39">
        <v>6248.76</v>
      </c>
      <c r="E13" s="39"/>
      <c r="F13" s="39">
        <v>98185.04</v>
      </c>
      <c r="G13" s="39"/>
      <c r="H13" s="39"/>
      <c r="I13" s="39"/>
      <c r="J13" s="40"/>
      <c r="K13" s="39"/>
      <c r="L13" s="40"/>
      <c r="M13" s="39"/>
      <c r="N13" s="40"/>
      <c r="O13" s="39"/>
      <c r="P13" s="40"/>
      <c r="Q13" s="39"/>
      <c r="R13" s="40">
        <v>2201.0500000000002</v>
      </c>
      <c r="S13" s="39"/>
      <c r="T13" s="40"/>
      <c r="U13" s="39"/>
      <c r="V13" s="40"/>
      <c r="W13" s="39"/>
      <c r="X13" s="40"/>
      <c r="Y13" s="39"/>
      <c r="Z13" s="41">
        <f t="shared" ref="Z13:Z30" si="4">B13+D13+F13+H13+J13+L13+N13+P13+R13+T13+V13+X13</f>
        <v>130830.64</v>
      </c>
      <c r="AA13" s="41">
        <f t="shared" si="3"/>
        <v>0</v>
      </c>
    </row>
    <row r="14" spans="1:27" ht="12.95" customHeight="1">
      <c r="A14" s="23" t="s">
        <v>25</v>
      </c>
      <c r="B14" s="39">
        <v>51101.95</v>
      </c>
      <c r="C14" s="39"/>
      <c r="D14" s="39">
        <v>108005.85999999999</v>
      </c>
      <c r="E14" s="39"/>
      <c r="F14" s="39">
        <v>99245.69</v>
      </c>
      <c r="G14" s="39"/>
      <c r="H14" s="39"/>
      <c r="I14" s="39"/>
      <c r="J14" s="40"/>
      <c r="K14" s="39"/>
      <c r="L14" s="40"/>
      <c r="M14" s="39"/>
      <c r="N14" s="40"/>
      <c r="O14" s="39"/>
      <c r="P14" s="40"/>
      <c r="Q14" s="39"/>
      <c r="R14" s="40">
        <v>1987.51</v>
      </c>
      <c r="S14" s="39"/>
      <c r="T14" s="40">
        <v>52038.95</v>
      </c>
      <c r="U14" s="39"/>
      <c r="V14" s="40"/>
      <c r="W14" s="39"/>
      <c r="X14" s="40"/>
      <c r="Y14" s="39"/>
      <c r="Z14" s="41">
        <f t="shared" si="4"/>
        <v>312379.96000000002</v>
      </c>
      <c r="AA14" s="41">
        <f t="shared" si="3"/>
        <v>0</v>
      </c>
    </row>
    <row r="15" spans="1:27" ht="12.95" customHeight="1">
      <c r="A15" s="23" t="s">
        <v>26</v>
      </c>
      <c r="B15" s="39"/>
      <c r="C15" s="39"/>
      <c r="D15" s="39"/>
      <c r="E15" s="39"/>
      <c r="F15" s="39">
        <v>3147.99</v>
      </c>
      <c r="G15" s="39"/>
      <c r="H15" s="39"/>
      <c r="I15" s="39"/>
      <c r="J15" s="40"/>
      <c r="K15" s="39"/>
      <c r="L15" s="40"/>
      <c r="M15" s="39"/>
      <c r="N15" s="40"/>
      <c r="O15" s="39"/>
      <c r="P15" s="40"/>
      <c r="Q15" s="39"/>
      <c r="R15" s="40"/>
      <c r="S15" s="39"/>
      <c r="T15" s="40">
        <v>62118.12</v>
      </c>
      <c r="U15" s="39"/>
      <c r="V15" s="40"/>
      <c r="W15" s="39"/>
      <c r="X15" s="40"/>
      <c r="Y15" s="39"/>
      <c r="Z15" s="41">
        <f t="shared" si="4"/>
        <v>65266.11</v>
      </c>
      <c r="AA15" s="41">
        <f t="shared" si="3"/>
        <v>0</v>
      </c>
    </row>
    <row r="16" spans="1:27" ht="12.95" hidden="1" customHeight="1">
      <c r="A16" s="24" t="s">
        <v>27</v>
      </c>
      <c r="B16" s="8"/>
      <c r="C16" s="8"/>
      <c r="D16" s="8"/>
      <c r="E16" s="8"/>
      <c r="F16" s="8"/>
      <c r="G16" s="8"/>
      <c r="H16" s="8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8"/>
      <c r="X16" s="9"/>
      <c r="Y16" s="8"/>
      <c r="Z16" s="28">
        <f t="shared" si="4"/>
        <v>0</v>
      </c>
      <c r="AA16" s="28">
        <f t="shared" si="3"/>
        <v>0</v>
      </c>
    </row>
    <row r="17" spans="1:27" ht="12.95" customHeight="1">
      <c r="A17" s="43" t="s">
        <v>28</v>
      </c>
      <c r="B17" s="8"/>
      <c r="C17" s="8"/>
      <c r="D17" s="8"/>
      <c r="E17" s="8"/>
      <c r="F17" s="8">
        <v>5800</v>
      </c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28">
        <f t="shared" si="4"/>
        <v>5800</v>
      </c>
      <c r="AA17" s="28">
        <f t="shared" si="3"/>
        <v>0</v>
      </c>
    </row>
    <row r="18" spans="1:27" ht="12.95" customHeight="1">
      <c r="A18" s="43" t="s">
        <v>29</v>
      </c>
      <c r="B18" s="8"/>
      <c r="C18" s="8"/>
      <c r="D18" s="8">
        <v>5343.1900000000005</v>
      </c>
      <c r="E18" s="8"/>
      <c r="F18" s="8">
        <v>0</v>
      </c>
      <c r="G18" s="8"/>
      <c r="H18" s="8"/>
      <c r="I18" s="8"/>
      <c r="J18" s="9"/>
      <c r="K18" s="8"/>
      <c r="L18" s="9"/>
      <c r="M18" s="8"/>
      <c r="N18" s="9"/>
      <c r="O18" s="8"/>
      <c r="P18" s="9"/>
      <c r="Q18" s="8"/>
      <c r="R18" s="9">
        <v>699.6</v>
      </c>
      <c r="S18" s="8"/>
      <c r="T18" s="9"/>
      <c r="U18" s="8"/>
      <c r="V18" s="9"/>
      <c r="W18" s="8"/>
      <c r="X18" s="9"/>
      <c r="Y18" s="8"/>
      <c r="Z18" s="28">
        <f t="shared" si="4"/>
        <v>6042.7900000000009</v>
      </c>
      <c r="AA18" s="28">
        <f t="shared" si="3"/>
        <v>0</v>
      </c>
    </row>
    <row r="19" spans="1:27" ht="12.95" customHeight="1">
      <c r="A19" s="43" t="s">
        <v>30</v>
      </c>
      <c r="B19" s="8">
        <v>89142.2</v>
      </c>
      <c r="C19" s="8"/>
      <c r="D19" s="8">
        <v>132374.94</v>
      </c>
      <c r="E19" s="8"/>
      <c r="F19" s="8">
        <v>83435.75</v>
      </c>
      <c r="G19" s="8"/>
      <c r="H19" s="8"/>
      <c r="I19" s="8"/>
      <c r="J19" s="9"/>
      <c r="K19" s="8"/>
      <c r="L19" s="9"/>
      <c r="M19" s="8"/>
      <c r="N19" s="9"/>
      <c r="O19" s="8"/>
      <c r="P19" s="9"/>
      <c r="Q19" s="8"/>
      <c r="R19" s="9">
        <v>67360</v>
      </c>
      <c r="S19" s="8"/>
      <c r="T19" s="9">
        <v>48314.85</v>
      </c>
      <c r="U19" s="8"/>
      <c r="V19" s="9"/>
      <c r="W19" s="8"/>
      <c r="X19" s="9"/>
      <c r="Y19" s="8"/>
      <c r="Z19" s="28">
        <f t="shared" si="4"/>
        <v>420627.74</v>
      </c>
      <c r="AA19" s="28">
        <f t="shared" si="3"/>
        <v>0</v>
      </c>
    </row>
    <row r="20" spans="1:27" ht="23.25" hidden="1" customHeight="1">
      <c r="A20" s="43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28">
        <f t="shared" ref="Z20" si="5">B20+D20+F20+H20+J20+L20+N20+P20+R20+T20+V20+X20</f>
        <v>0</v>
      </c>
      <c r="AA20" s="28">
        <f t="shared" ref="AA20" si="6">C20+E20+G20+I20+K20+M20+O20+Q20+S20+U20+W20+Y20</f>
        <v>0</v>
      </c>
    </row>
    <row r="21" spans="1:27" ht="33.75" hidden="1">
      <c r="A21" s="43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28">
        <f t="shared" si="4"/>
        <v>0</v>
      </c>
      <c r="AA21" s="28">
        <f t="shared" si="3"/>
        <v>0</v>
      </c>
    </row>
    <row r="22" spans="1:27" ht="12.95" hidden="1" customHeight="1">
      <c r="A22" s="43" t="s">
        <v>32</v>
      </c>
      <c r="B22" s="8"/>
      <c r="C22" s="8"/>
      <c r="D22" s="8"/>
      <c r="E22" s="8"/>
      <c r="F22" s="8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28">
        <f t="shared" si="4"/>
        <v>0</v>
      </c>
      <c r="AA22" s="28">
        <f t="shared" si="3"/>
        <v>0</v>
      </c>
    </row>
    <row r="23" spans="1:27" ht="22.5" hidden="1">
      <c r="A23" s="43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28">
        <f t="shared" si="4"/>
        <v>0</v>
      </c>
      <c r="AA23" s="28">
        <f t="shared" si="3"/>
        <v>0</v>
      </c>
    </row>
    <row r="24" spans="1:27" ht="12.95" customHeight="1">
      <c r="A24" s="43" t="s">
        <v>16</v>
      </c>
      <c r="B24" s="8">
        <v>1300</v>
      </c>
      <c r="C24" s="8"/>
      <c r="D24" s="8">
        <v>1111.1099999999999</v>
      </c>
      <c r="E24" s="8"/>
      <c r="F24" s="8">
        <v>3790</v>
      </c>
      <c r="G24" s="8"/>
      <c r="H24" s="8"/>
      <c r="I24" s="8"/>
      <c r="J24" s="9"/>
      <c r="K24" s="8"/>
      <c r="L24" s="9"/>
      <c r="M24" s="8"/>
      <c r="N24" s="9"/>
      <c r="O24" s="8"/>
      <c r="P24" s="9"/>
      <c r="Q24" s="8"/>
      <c r="R24" s="9">
        <v>113339.52</v>
      </c>
      <c r="S24" s="8"/>
      <c r="T24" s="9">
        <v>390.62</v>
      </c>
      <c r="U24" s="8"/>
      <c r="V24" s="9"/>
      <c r="W24" s="8"/>
      <c r="X24" s="9"/>
      <c r="Y24" s="8"/>
      <c r="Z24" s="28">
        <f t="shared" si="4"/>
        <v>119931.25</v>
      </c>
      <c r="AA24" s="28">
        <f t="shared" si="3"/>
        <v>0</v>
      </c>
    </row>
    <row r="25" spans="1:27" ht="12.95" customHeight="1">
      <c r="A25" s="43" t="s">
        <v>34</v>
      </c>
      <c r="B25" s="8"/>
      <c r="C25" s="8"/>
      <c r="D25" s="8">
        <v>6979.44</v>
      </c>
      <c r="E25" s="8"/>
      <c r="F25" s="8">
        <v>700</v>
      </c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28">
        <f t="shared" si="4"/>
        <v>7679.44</v>
      </c>
      <c r="AA25" s="28">
        <f t="shared" si="3"/>
        <v>0</v>
      </c>
    </row>
    <row r="26" spans="1:27" ht="12.95" hidden="1" customHeight="1">
      <c r="A26" s="43" t="s">
        <v>50</v>
      </c>
      <c r="B26" s="8"/>
      <c r="C26" s="8"/>
      <c r="D26" s="8"/>
      <c r="E26" s="8"/>
      <c r="F26" s="8"/>
      <c r="G26" s="8"/>
      <c r="H26" s="8"/>
      <c r="I26" s="8"/>
      <c r="J26" s="9"/>
      <c r="K26" s="8"/>
      <c r="L26" s="9"/>
      <c r="M26" s="8"/>
      <c r="N26" s="9"/>
      <c r="O26" s="8"/>
      <c r="P26" s="9"/>
      <c r="Q26" s="8"/>
      <c r="R26" s="9"/>
      <c r="S26" s="8"/>
      <c r="T26" s="9"/>
      <c r="U26" s="8"/>
      <c r="V26" s="9"/>
      <c r="W26" s="8"/>
      <c r="X26" s="9"/>
      <c r="Y26" s="8"/>
      <c r="Z26" s="28">
        <f t="shared" ref="Z26" si="7">B26+D26+F26+H26+J26+L26+N26+P26+R26+T26+V26+X26</f>
        <v>0</v>
      </c>
      <c r="AA26" s="28">
        <f t="shared" ref="AA26" si="8">C26+E26+G26+I26+K26+M26+O26+Q26+S26+U26+W26+Y26</f>
        <v>0</v>
      </c>
    </row>
    <row r="27" spans="1:27" ht="12.95" customHeight="1">
      <c r="A27" s="43" t="s">
        <v>35</v>
      </c>
      <c r="B27" s="37">
        <f>SUM(B28:B30)</f>
        <v>0</v>
      </c>
      <c r="C27" s="37">
        <f t="shared" ref="C27:Y27" si="9">SUM(C28:C30)</f>
        <v>0</v>
      </c>
      <c r="D27" s="37">
        <f t="shared" si="9"/>
        <v>144941.35999999999</v>
      </c>
      <c r="E27" s="37">
        <f t="shared" si="9"/>
        <v>0</v>
      </c>
      <c r="F27" s="37">
        <f t="shared" si="9"/>
        <v>26161.05</v>
      </c>
      <c r="G27" s="37">
        <f t="shared" si="9"/>
        <v>0</v>
      </c>
      <c r="H27" s="37">
        <f t="shared" si="9"/>
        <v>0</v>
      </c>
      <c r="I27" s="37">
        <f t="shared" si="9"/>
        <v>0</v>
      </c>
      <c r="J27" s="37">
        <f t="shared" si="9"/>
        <v>0</v>
      </c>
      <c r="K27" s="37">
        <f t="shared" si="9"/>
        <v>0</v>
      </c>
      <c r="L27" s="37">
        <f t="shared" si="9"/>
        <v>0</v>
      </c>
      <c r="M27" s="37">
        <f t="shared" si="9"/>
        <v>0</v>
      </c>
      <c r="N27" s="37">
        <f t="shared" si="9"/>
        <v>0</v>
      </c>
      <c r="O27" s="37">
        <f t="shared" si="9"/>
        <v>0</v>
      </c>
      <c r="P27" s="37">
        <f t="shared" si="9"/>
        <v>0</v>
      </c>
      <c r="Q27" s="37">
        <f t="shared" si="9"/>
        <v>0</v>
      </c>
      <c r="R27" s="37">
        <f t="shared" si="9"/>
        <v>0</v>
      </c>
      <c r="S27" s="37">
        <f t="shared" si="9"/>
        <v>0</v>
      </c>
      <c r="T27" s="37">
        <f t="shared" si="9"/>
        <v>356200</v>
      </c>
      <c r="U27" s="37">
        <f t="shared" si="9"/>
        <v>350000</v>
      </c>
      <c r="V27" s="37">
        <f t="shared" si="9"/>
        <v>0</v>
      </c>
      <c r="W27" s="37">
        <f t="shared" si="9"/>
        <v>0</v>
      </c>
      <c r="X27" s="37">
        <f t="shared" si="9"/>
        <v>0</v>
      </c>
      <c r="Y27" s="37">
        <f t="shared" si="9"/>
        <v>0</v>
      </c>
      <c r="Z27" s="28">
        <f t="shared" si="4"/>
        <v>527302.40999999992</v>
      </c>
      <c r="AA27" s="28">
        <f t="shared" si="3"/>
        <v>350000</v>
      </c>
    </row>
    <row r="28" spans="1:27" ht="12.95" hidden="1" customHeight="1">
      <c r="A28" s="23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28">
        <f t="shared" si="4"/>
        <v>0</v>
      </c>
      <c r="AA28" s="28">
        <f t="shared" si="3"/>
        <v>0</v>
      </c>
    </row>
    <row r="29" spans="1:27" ht="12.75" hidden="1" customHeight="1">
      <c r="A29" s="23" t="s">
        <v>37</v>
      </c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28">
        <f t="shared" si="4"/>
        <v>0</v>
      </c>
      <c r="AA29" s="28">
        <f t="shared" si="3"/>
        <v>0</v>
      </c>
    </row>
    <row r="30" spans="1:27" ht="12.95" customHeight="1">
      <c r="A30" s="24" t="s">
        <v>38</v>
      </c>
      <c r="B30" s="9"/>
      <c r="C30" s="9"/>
      <c r="D30" s="40">
        <v>144941.35999999999</v>
      </c>
      <c r="E30" s="40"/>
      <c r="F30" s="40">
        <v>26161.05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>
        <v>356200</v>
      </c>
      <c r="U30" s="40">
        <v>350000</v>
      </c>
      <c r="V30" s="40"/>
      <c r="W30" s="40"/>
      <c r="X30" s="40"/>
      <c r="Y30" s="40"/>
      <c r="Z30" s="41">
        <f t="shared" si="4"/>
        <v>527302.40999999992</v>
      </c>
      <c r="AA30" s="41">
        <f t="shared" si="3"/>
        <v>350000</v>
      </c>
    </row>
    <row r="31" spans="1:27" s="14" customFormat="1" ht="12.9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>
      <c r="A33" s="59" t="s">
        <v>48</v>
      </c>
      <c r="B33" s="59"/>
      <c r="C33" s="60"/>
      <c r="D33" s="60"/>
      <c r="E33"/>
      <c r="R33" s="54" t="s">
        <v>49</v>
      </c>
      <c r="S33" s="54"/>
      <c r="T33" s="54"/>
      <c r="U33" s="32"/>
      <c r="V33" s="29"/>
      <c r="W33" s="29"/>
      <c r="X33" s="29"/>
      <c r="Y33" s="29"/>
      <c r="Z33" s="15"/>
    </row>
    <row r="34" spans="1:26" hidden="1">
      <c r="A34"/>
      <c r="B34"/>
      <c r="C34" s="53" t="s">
        <v>40</v>
      </c>
      <c r="D34" s="53"/>
      <c r="E34"/>
      <c r="R34" s="53" t="s">
        <v>41</v>
      </c>
      <c r="S34" s="53"/>
      <c r="T34" s="53"/>
      <c r="U34" s="33"/>
      <c r="V34" s="31"/>
      <c r="W34" s="31"/>
      <c r="X34" s="31"/>
      <c r="Y34" s="31"/>
    </row>
    <row r="35" spans="1:26" hidden="1">
      <c r="A35"/>
      <c r="B35"/>
      <c r="C35"/>
      <c r="D35"/>
      <c r="E35"/>
      <c r="R35"/>
      <c r="S35"/>
      <c r="T35"/>
      <c r="U35" s="16"/>
      <c r="V35"/>
      <c r="W35"/>
      <c r="X35"/>
      <c r="Y35"/>
    </row>
    <row r="36" spans="1:26" ht="15.75" hidden="1">
      <c r="A36" s="59" t="s">
        <v>42</v>
      </c>
      <c r="B36" s="59"/>
      <c r="C36" s="60"/>
      <c r="D36" s="60"/>
      <c r="E36"/>
      <c r="R36" s="54" t="s">
        <v>47</v>
      </c>
      <c r="S36" s="54"/>
      <c r="T36" s="54"/>
      <c r="U36" s="32"/>
      <c r="V36" s="29"/>
      <c r="W36" s="29"/>
      <c r="X36" s="29"/>
      <c r="Y36" s="29"/>
    </row>
    <row r="37" spans="1:26" hidden="1">
      <c r="A37"/>
      <c r="B37"/>
      <c r="C37" s="53" t="s">
        <v>40</v>
      </c>
      <c r="D37" s="53"/>
      <c r="E37"/>
      <c r="R37" s="53" t="s">
        <v>41</v>
      </c>
      <c r="S37" s="53"/>
      <c r="T37" s="53"/>
      <c r="U37" s="33"/>
      <c r="V37" s="31"/>
      <c r="W37" s="31"/>
      <c r="X37" s="31"/>
      <c r="Y37" s="31"/>
    </row>
    <row r="38" spans="1:26" hidden="1">
      <c r="A38"/>
      <c r="B38"/>
      <c r="C38"/>
      <c r="D38"/>
      <c r="E38"/>
      <c r="R38"/>
      <c r="S38"/>
      <c r="T38"/>
      <c r="U38" s="16"/>
      <c r="V38"/>
      <c r="W38"/>
      <c r="X38"/>
      <c r="Y38"/>
    </row>
    <row r="39" spans="1:26" ht="15.75" hidden="1">
      <c r="A39" s="59" t="s">
        <v>43</v>
      </c>
      <c r="B39" s="59"/>
      <c r="C39" s="60"/>
      <c r="D39" s="60"/>
      <c r="E39"/>
      <c r="R39" s="54" t="s">
        <v>45</v>
      </c>
      <c r="S39" s="54"/>
      <c r="T39" s="54"/>
      <c r="U39" s="32"/>
      <c r="V39" s="29"/>
      <c r="W39" s="16"/>
      <c r="X39" s="29" t="s">
        <v>46</v>
      </c>
      <c r="Y39" s="29"/>
    </row>
    <row r="40" spans="1:26" hidden="1">
      <c r="A40"/>
      <c r="B40"/>
      <c r="C40" s="53" t="s">
        <v>40</v>
      </c>
      <c r="D40" s="53"/>
      <c r="E40"/>
      <c r="R40" s="53" t="s">
        <v>41</v>
      </c>
      <c r="S40" s="53"/>
      <c r="T40" s="53"/>
      <c r="U40" s="34"/>
      <c r="V40" s="30"/>
      <c r="W40" s="17"/>
      <c r="X40" s="30" t="s">
        <v>44</v>
      </c>
      <c r="Y40" s="30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21">
    <mergeCell ref="A39:B39"/>
    <mergeCell ref="C39:D39"/>
    <mergeCell ref="C40:D40"/>
    <mergeCell ref="R39:T39"/>
    <mergeCell ref="R40:T40"/>
    <mergeCell ref="A36:B36"/>
    <mergeCell ref="C36:D36"/>
    <mergeCell ref="C37:D37"/>
    <mergeCell ref="R36:T36"/>
    <mergeCell ref="R37:T37"/>
    <mergeCell ref="A33:B33"/>
    <mergeCell ref="C33:D33"/>
    <mergeCell ref="C34:D34"/>
    <mergeCell ref="R33:T33"/>
    <mergeCell ref="R34:T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983066:AA983070 B7:Y11 B28:Y32 B13:Y26 AA31:AA32 B65543:Y65547 B131079:Y131083 B196615:Y196619 B262151:Y262155 B327687:Y327691 B393223:Y393227 B458759:Y458763 B524295:Y524299 B589831:Y589835 B655367:Y655371 B720903:Y720907 B786439:Y786443 B851975:Y851979 B917511:Y917515 B983047:Y983051 B65549:Y65560 B131085:Y131096 B196621:Y196632 B262157:Y262168 B327693:Y327704 B393229:Y393240 B458765:Y458776 B524301:Y524312 B589837:Y589848 B655373:Y655384 B720909:Y720920 B786445:Y786456 B851981:Y851992 B917517:Y917528 B983053:Y983064 B65562:Y65566 B131098:Y131102 B196634:Y196638 B262170:Y262174 B327706:Y327710 B393242:Y393246 B458778:Y458782 B524314:Y524318 B589850:Y589854 B655386:Y655390 B720922:Y720926 B786458:Y786462 B851994:Y851998 B917530:Y917534 B983066:Y983070 AA65543:AA65547 AA131079:AA131083 AA196615:AA196619 AA262151:AA262155 AA327687:AA327691 AA393223:AA393227 AA458759:AA458763 AA524295:AA524299 AA589831:AA589835 AA655367:AA655371 AA720903:AA720907 AA786439:AA786443 AA851975:AA851979 AA917511:AA917515 AA983047:AA983051 AA65549:AA65560 AA131085:AA131096 AA196621:AA196632 AA262157:AA262168 AA327693:AA327704 AA393229:AA393240 AA458765:AA458776 AA524301:AA524312 AA589837:AA589848 AA655373:AA655384 AA720909:AA720920 AA786445:AA786456 AA851981:AA851992 AA917517:AA917528 AA983053:AA983064 AA65562:AA65566 AA131098:AA131102 AA196634:AA196638 AA262170:AA262174 AA327706:AA327710 AA393242:AA393246 AA458778:AA458782 AA524314:AA524318 AA589850:AA589854 AA655386:AA655390 AA720922:AA720926 AA786458:AA786462 AA851994:AA851998 AA917530:AA917534">
      <formula1>-10000000000</formula1>
      <formula2>10000000000</formula2>
    </dataValidation>
  </dataValidations>
  <pageMargins left="0.23622047244094491" right="0.16" top="0.74803149606299213" bottom="0.5" header="0.31496062992125984" footer="0.31496062992125984"/>
  <pageSetup paperSize="9" scale="9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AA41"/>
  <sheetViews>
    <sheetView zoomScaleNormal="100" workbookViewId="0">
      <selection activeCell="A30" sqref="A1:AA30"/>
    </sheetView>
  </sheetViews>
  <sheetFormatPr defaultRowHeight="15"/>
  <cols>
    <col min="1" max="1" width="38" style="1" customWidth="1"/>
    <col min="2" max="2" width="11.5703125" style="1" customWidth="1"/>
    <col min="3" max="3" width="8" style="1" hidden="1" customWidth="1"/>
    <col min="4" max="4" width="12" style="1" customWidth="1"/>
    <col min="5" max="5" width="8" style="1" hidden="1" customWidth="1"/>
    <col min="6" max="6" width="10.7109375" style="1" customWidth="1"/>
    <col min="7" max="7" width="9.140625" style="1" hidden="1" customWidth="1"/>
    <col min="8" max="8" width="10.7109375" style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1.140625" style="1" customWidth="1"/>
    <col min="13" max="13" width="8" style="1" hidden="1" customWidth="1"/>
    <col min="14" max="14" width="11.85546875" style="1" customWidth="1"/>
    <col min="15" max="15" width="11.42578125" style="1" hidden="1" customWidth="1"/>
    <col min="16" max="16" width="11" style="1" hidden="1" customWidth="1"/>
    <col min="17" max="17" width="8" style="1" hidden="1" customWidth="1"/>
    <col min="18" max="18" width="15.28515625" style="1" customWidth="1"/>
    <col min="19" max="19" width="8" style="1" hidden="1" customWidth="1"/>
    <col min="20" max="20" width="10.7109375" style="1" customWidth="1"/>
    <col min="21" max="21" width="8" style="1" hidden="1" customWidth="1"/>
    <col min="22" max="22" width="15.42578125" style="1" customWidth="1"/>
    <col min="23" max="23" width="0.85546875" style="1" hidden="1" customWidth="1"/>
    <col min="24" max="24" width="11.85546875" style="1" customWidth="1"/>
    <col min="25" max="25" width="8" style="1" hidden="1" customWidth="1"/>
    <col min="26" max="26" width="13" style="1" customWidth="1"/>
    <col min="27" max="27" width="9.140625" style="1" customWidth="1"/>
    <col min="28" max="16384" width="9.140625" style="1"/>
  </cols>
  <sheetData>
    <row r="1" spans="1:27" ht="16.5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6.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6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35" t="s">
        <v>52</v>
      </c>
    </row>
    <row r="4" spans="1:27" ht="18.75" customHeight="1">
      <c r="A4" s="50" t="s">
        <v>3</v>
      </c>
      <c r="B4" s="45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  <c r="Z4" s="48" t="s">
        <v>1</v>
      </c>
      <c r="AA4" s="48" t="s">
        <v>2</v>
      </c>
    </row>
    <row r="5" spans="1:27" ht="90" customHeight="1">
      <c r="A5" s="51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9"/>
      <c r="AA5" s="49"/>
    </row>
    <row r="6" spans="1:27" ht="12.95" customHeight="1">
      <c r="A6" s="6" t="s">
        <v>17</v>
      </c>
      <c r="B6" s="36">
        <f>SUM(B7:B12,B17:B27)</f>
        <v>18483733.689999998</v>
      </c>
      <c r="C6" s="36">
        <f t="shared" ref="C6:Y6" si="0">SUM(C7:C12,C17:C27)</f>
        <v>0</v>
      </c>
      <c r="D6" s="36">
        <f t="shared" si="0"/>
        <v>233241830.70000005</v>
      </c>
      <c r="E6" s="36">
        <f t="shared" si="0"/>
        <v>0</v>
      </c>
      <c r="F6" s="36">
        <f t="shared" si="0"/>
        <v>15375659.140000001</v>
      </c>
      <c r="G6" s="36">
        <f t="shared" si="0"/>
        <v>0</v>
      </c>
      <c r="H6" s="36">
        <f t="shared" si="0"/>
        <v>1067843.8199999998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90180764.169999987</v>
      </c>
      <c r="M6" s="36">
        <f t="shared" si="0"/>
        <v>0</v>
      </c>
      <c r="N6" s="36">
        <f t="shared" si="0"/>
        <v>4503181.9700000007</v>
      </c>
      <c r="O6" s="36">
        <f t="shared" si="0"/>
        <v>0</v>
      </c>
      <c r="P6" s="36">
        <f t="shared" si="0"/>
        <v>0</v>
      </c>
      <c r="Q6" s="36">
        <f t="shared" si="0"/>
        <v>0</v>
      </c>
      <c r="R6" s="36">
        <f t="shared" si="0"/>
        <v>18336152.300000001</v>
      </c>
      <c r="S6" s="36">
        <f t="shared" si="0"/>
        <v>0</v>
      </c>
      <c r="T6" s="36">
        <f t="shared" si="0"/>
        <v>8535481.7899999991</v>
      </c>
      <c r="U6" s="36">
        <f t="shared" si="0"/>
        <v>0</v>
      </c>
      <c r="V6" s="36">
        <f t="shared" si="0"/>
        <v>10289109</v>
      </c>
      <c r="W6" s="36">
        <f t="shared" si="0"/>
        <v>0</v>
      </c>
      <c r="X6" s="36">
        <f t="shared" si="0"/>
        <v>119662720.5</v>
      </c>
      <c r="Y6" s="36">
        <f t="shared" si="0"/>
        <v>0</v>
      </c>
      <c r="Z6" s="36">
        <f>B6+D6+F6+H6+J6+L6+N6+P6+R6+T6+V6+X6</f>
        <v>519676477.08000004</v>
      </c>
      <c r="AA6" s="36">
        <f>C6+E6+G6+I6+K6+M6+O6+Q6+S6+U6+W6+Y6</f>
        <v>0</v>
      </c>
    </row>
    <row r="7" spans="1:27" ht="12.95" customHeight="1">
      <c r="A7" s="7" t="s">
        <v>18</v>
      </c>
      <c r="B7" s="8">
        <v>13181781.800000001</v>
      </c>
      <c r="C7" s="8"/>
      <c r="D7" s="8">
        <v>121987709.58000003</v>
      </c>
      <c r="E7" s="8"/>
      <c r="F7" s="8">
        <v>10035146.810000001</v>
      </c>
      <c r="G7" s="8"/>
      <c r="H7" s="8"/>
      <c r="I7" s="8"/>
      <c r="J7" s="9"/>
      <c r="K7" s="8"/>
      <c r="L7" s="9">
        <v>510635.82</v>
      </c>
      <c r="M7" s="8"/>
      <c r="N7" s="9"/>
      <c r="O7" s="8"/>
      <c r="P7" s="9"/>
      <c r="Q7" s="8"/>
      <c r="R7" s="9">
        <v>9503700.0700000003</v>
      </c>
      <c r="S7" s="8"/>
      <c r="T7" s="9">
        <v>2197571.66</v>
      </c>
      <c r="U7" s="8"/>
      <c r="V7" s="9">
        <v>1921166.4000000001</v>
      </c>
      <c r="W7" s="8"/>
      <c r="X7" s="9">
        <v>764134.81</v>
      </c>
      <c r="Y7" s="8"/>
      <c r="Z7" s="28">
        <f>B7+D7+F7+H7+J7+L7+N7+P7+R7+T7+V7+X7</f>
        <v>160101846.95000002</v>
      </c>
      <c r="AA7" s="28">
        <f>C7+E7+G7+I7+K7+M7+O7+Q7+S7+U7+W7+Y7</f>
        <v>0</v>
      </c>
    </row>
    <row r="8" spans="1:27" ht="12.95" customHeight="1">
      <c r="A8" s="7" t="s">
        <v>19</v>
      </c>
      <c r="B8" s="8">
        <v>4158.04</v>
      </c>
      <c r="C8" s="8"/>
      <c r="D8" s="8">
        <v>40397.090000000004</v>
      </c>
      <c r="E8" s="8"/>
      <c r="F8" s="8">
        <v>187.5</v>
      </c>
      <c r="G8" s="8"/>
      <c r="H8" s="8"/>
      <c r="I8" s="8"/>
      <c r="J8" s="9"/>
      <c r="K8" s="8"/>
      <c r="L8" s="9">
        <v>41.67</v>
      </c>
      <c r="M8" s="8"/>
      <c r="N8" s="9"/>
      <c r="O8" s="8"/>
      <c r="P8" s="9"/>
      <c r="Q8" s="8"/>
      <c r="R8" s="9">
        <v>2312.5</v>
      </c>
      <c r="S8" s="8"/>
      <c r="T8" s="9"/>
      <c r="U8" s="8"/>
      <c r="V8" s="9">
        <v>437.5</v>
      </c>
      <c r="W8" s="8"/>
      <c r="X8" s="9"/>
      <c r="Y8" s="8"/>
      <c r="Z8" s="28">
        <f t="shared" ref="Z8:AA11" si="1">B8+D8+F8+H8+J8+L8+N8+P8+R8+T8+V8+X8</f>
        <v>47534.3</v>
      </c>
      <c r="AA8" s="28">
        <f t="shared" si="1"/>
        <v>0</v>
      </c>
    </row>
    <row r="9" spans="1:27" ht="12.95" customHeight="1">
      <c r="A9" s="7" t="s">
        <v>20</v>
      </c>
      <c r="B9" s="8">
        <v>5204665.8499999996</v>
      </c>
      <c r="C9" s="8"/>
      <c r="D9" s="8">
        <v>50375859.780000001</v>
      </c>
      <c r="E9" s="8"/>
      <c r="F9" s="8">
        <v>4644447.0999999996</v>
      </c>
      <c r="G9" s="8"/>
      <c r="H9" s="8"/>
      <c r="I9" s="8"/>
      <c r="J9" s="9"/>
      <c r="K9" s="8"/>
      <c r="L9" s="9">
        <v>254792.71</v>
      </c>
      <c r="M9" s="8"/>
      <c r="N9" s="9"/>
      <c r="O9" s="8"/>
      <c r="P9" s="9"/>
      <c r="Q9" s="8"/>
      <c r="R9" s="9">
        <v>3920720.16</v>
      </c>
      <c r="S9" s="8"/>
      <c r="T9" s="9">
        <v>893312.95000000007</v>
      </c>
      <c r="U9" s="8"/>
      <c r="V9" s="9">
        <v>819452.17999999993</v>
      </c>
      <c r="W9" s="8"/>
      <c r="X9" s="9">
        <v>367178.66</v>
      </c>
      <c r="Y9" s="8"/>
      <c r="Z9" s="28">
        <f t="shared" si="1"/>
        <v>66480429.390000008</v>
      </c>
      <c r="AA9" s="28">
        <f t="shared" si="1"/>
        <v>0</v>
      </c>
    </row>
    <row r="10" spans="1:27" ht="12.95" customHeight="1">
      <c r="A10" s="7" t="s">
        <v>21</v>
      </c>
      <c r="B10" s="8"/>
      <c r="C10" s="8"/>
      <c r="D10" s="8">
        <v>49908.590000000004</v>
      </c>
      <c r="E10" s="8"/>
      <c r="F10" s="8">
        <v>24356.91</v>
      </c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>
        <v>188085.32</v>
      </c>
      <c r="S10" s="8"/>
      <c r="T10" s="9"/>
      <c r="U10" s="8"/>
      <c r="V10" s="9">
        <v>28753.27</v>
      </c>
      <c r="W10" s="8"/>
      <c r="X10" s="9"/>
      <c r="Y10" s="8"/>
      <c r="Z10" s="28">
        <f t="shared" si="1"/>
        <v>291104.09000000003</v>
      </c>
      <c r="AA10" s="28">
        <f t="shared" si="1"/>
        <v>0</v>
      </c>
    </row>
    <row r="11" spans="1:27" ht="12.95" customHeight="1">
      <c r="A11" s="7" t="s">
        <v>22</v>
      </c>
      <c r="B11" s="8">
        <v>21580</v>
      </c>
      <c r="C11" s="8"/>
      <c r="D11" s="8">
        <v>23380</v>
      </c>
      <c r="E11" s="8"/>
      <c r="F11" s="8"/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>
        <v>37567.5</v>
      </c>
      <c r="S11" s="8"/>
      <c r="T11" s="9">
        <v>255500</v>
      </c>
      <c r="U11" s="8"/>
      <c r="V11" s="9"/>
      <c r="W11" s="8"/>
      <c r="X11" s="9"/>
      <c r="Y11" s="8"/>
      <c r="Z11" s="28">
        <f t="shared" si="1"/>
        <v>338027.5</v>
      </c>
      <c r="AA11" s="28">
        <f t="shared" si="1"/>
        <v>0</v>
      </c>
    </row>
    <row r="12" spans="1:27" ht="12.95" customHeight="1">
      <c r="A12" s="7" t="s">
        <v>23</v>
      </c>
      <c r="B12" s="37">
        <f t="shared" ref="B12:Y12" si="2">SUM(B13:B16)</f>
        <v>0</v>
      </c>
      <c r="C12" s="37">
        <f t="shared" si="2"/>
        <v>0</v>
      </c>
      <c r="D12" s="37">
        <f t="shared" si="2"/>
        <v>8070719.4199999999</v>
      </c>
      <c r="E12" s="37">
        <f t="shared" si="2"/>
        <v>0</v>
      </c>
      <c r="F12" s="37">
        <f t="shared" si="2"/>
        <v>140453.61000000002</v>
      </c>
      <c r="G12" s="37">
        <f t="shared" si="2"/>
        <v>0</v>
      </c>
      <c r="H12" s="37">
        <f t="shared" si="2"/>
        <v>7630.14</v>
      </c>
      <c r="I12" s="37">
        <f t="shared" si="2"/>
        <v>0</v>
      </c>
      <c r="J12" s="37">
        <f t="shared" si="2"/>
        <v>0</v>
      </c>
      <c r="K12" s="37">
        <f t="shared" si="2"/>
        <v>0</v>
      </c>
      <c r="L12" s="37">
        <f t="shared" si="2"/>
        <v>1296770.2</v>
      </c>
      <c r="M12" s="37">
        <f t="shared" si="2"/>
        <v>0</v>
      </c>
      <c r="N12" s="37">
        <f t="shared" si="2"/>
        <v>0</v>
      </c>
      <c r="O12" s="37">
        <f t="shared" si="2"/>
        <v>0</v>
      </c>
      <c r="P12" s="37">
        <f t="shared" si="2"/>
        <v>0</v>
      </c>
      <c r="Q12" s="37">
        <f t="shared" si="2"/>
        <v>0</v>
      </c>
      <c r="R12" s="37">
        <f t="shared" si="2"/>
        <v>10442.68</v>
      </c>
      <c r="S12" s="37">
        <f t="shared" si="2"/>
        <v>0</v>
      </c>
      <c r="T12" s="37">
        <f t="shared" si="2"/>
        <v>1240310.79</v>
      </c>
      <c r="U12" s="37">
        <f t="shared" si="2"/>
        <v>0</v>
      </c>
      <c r="V12" s="37">
        <f t="shared" si="2"/>
        <v>23657.58</v>
      </c>
      <c r="W12" s="37">
        <f t="shared" si="2"/>
        <v>0</v>
      </c>
      <c r="X12" s="37">
        <f t="shared" si="2"/>
        <v>0</v>
      </c>
      <c r="Y12" s="37">
        <f t="shared" si="2"/>
        <v>0</v>
      </c>
      <c r="Z12" s="28">
        <f>B12+D12+F12+H12+J12+L12+N12+P12+R12+T12+V12+X12</f>
        <v>10789984.42</v>
      </c>
      <c r="AA12" s="28">
        <f>C12+E12+G12+I12+K12+M12+O12+Q12+S12+U12+W12+Y12</f>
        <v>0</v>
      </c>
    </row>
    <row r="13" spans="1:27" ht="12.95" customHeight="1">
      <c r="A13" s="21" t="s">
        <v>24</v>
      </c>
      <c r="B13" s="39"/>
      <c r="C13" s="39"/>
      <c r="D13" s="39">
        <v>3256540.77</v>
      </c>
      <c r="E13" s="39"/>
      <c r="F13" s="39"/>
      <c r="G13" s="39"/>
      <c r="H13" s="39"/>
      <c r="I13" s="39"/>
      <c r="J13" s="40"/>
      <c r="K13" s="39"/>
      <c r="L13" s="40"/>
      <c r="M13" s="39"/>
      <c r="N13" s="40"/>
      <c r="O13" s="39"/>
      <c r="P13" s="40"/>
      <c r="Q13" s="39"/>
      <c r="R13" s="40"/>
      <c r="S13" s="39"/>
      <c r="T13" s="40"/>
      <c r="U13" s="39"/>
      <c r="V13" s="40">
        <v>7752.17</v>
      </c>
      <c r="W13" s="39"/>
      <c r="X13" s="40"/>
      <c r="Y13" s="39"/>
      <c r="Z13" s="41">
        <f t="shared" ref="Z13:AA25" si="3">B13+D13+F13+H13+J13+L13+N13+P13+R13+T13+V13+X13</f>
        <v>3264292.94</v>
      </c>
      <c r="AA13" s="41">
        <f t="shared" si="3"/>
        <v>0</v>
      </c>
    </row>
    <row r="14" spans="1:27" ht="12.95" customHeight="1">
      <c r="A14" s="21" t="s">
        <v>25</v>
      </c>
      <c r="B14" s="39"/>
      <c r="C14" s="39"/>
      <c r="D14" s="39">
        <v>4650229.42</v>
      </c>
      <c r="E14" s="39"/>
      <c r="F14" s="39">
        <v>114035.07</v>
      </c>
      <c r="G14" s="39"/>
      <c r="H14" s="39"/>
      <c r="I14" s="39"/>
      <c r="J14" s="40"/>
      <c r="K14" s="39"/>
      <c r="L14" s="40">
        <v>1296770.2</v>
      </c>
      <c r="M14" s="39"/>
      <c r="N14" s="40"/>
      <c r="O14" s="39"/>
      <c r="P14" s="40"/>
      <c r="Q14" s="39"/>
      <c r="R14" s="40">
        <v>9448.39</v>
      </c>
      <c r="S14" s="39"/>
      <c r="T14" s="40">
        <v>1240310.79</v>
      </c>
      <c r="U14" s="39"/>
      <c r="V14" s="40">
        <v>15905.41</v>
      </c>
      <c r="W14" s="39"/>
      <c r="X14" s="40"/>
      <c r="Y14" s="39"/>
      <c r="Z14" s="41">
        <f t="shared" si="3"/>
        <v>7326699.2800000003</v>
      </c>
      <c r="AA14" s="41">
        <f t="shared" si="3"/>
        <v>0</v>
      </c>
    </row>
    <row r="15" spans="1:27" ht="12.95" customHeight="1">
      <c r="A15" s="21" t="s">
        <v>26</v>
      </c>
      <c r="B15" s="39"/>
      <c r="C15" s="39"/>
      <c r="D15" s="39">
        <v>163949.23000000001</v>
      </c>
      <c r="E15" s="39"/>
      <c r="F15" s="39">
        <v>26418.54</v>
      </c>
      <c r="G15" s="39"/>
      <c r="H15" s="39"/>
      <c r="I15" s="39"/>
      <c r="J15" s="40"/>
      <c r="K15" s="39"/>
      <c r="L15" s="40"/>
      <c r="M15" s="39"/>
      <c r="N15" s="40"/>
      <c r="O15" s="39"/>
      <c r="P15" s="40"/>
      <c r="Q15" s="39"/>
      <c r="R15" s="40">
        <v>994.29</v>
      </c>
      <c r="S15" s="39"/>
      <c r="T15" s="40"/>
      <c r="U15" s="39"/>
      <c r="V15" s="40"/>
      <c r="W15" s="39"/>
      <c r="X15" s="40"/>
      <c r="Y15" s="39"/>
      <c r="Z15" s="41">
        <f t="shared" si="3"/>
        <v>191362.06000000003</v>
      </c>
      <c r="AA15" s="41">
        <f t="shared" si="3"/>
        <v>0</v>
      </c>
    </row>
    <row r="16" spans="1:27" ht="12.95" customHeight="1">
      <c r="A16" s="22" t="s">
        <v>27</v>
      </c>
      <c r="B16" s="39"/>
      <c r="C16" s="39"/>
      <c r="D16" s="39"/>
      <c r="E16" s="39"/>
      <c r="F16" s="39"/>
      <c r="G16" s="39"/>
      <c r="H16" s="39">
        <v>7630.14</v>
      </c>
      <c r="I16" s="39"/>
      <c r="J16" s="40"/>
      <c r="K16" s="39"/>
      <c r="L16" s="40"/>
      <c r="M16" s="39"/>
      <c r="N16" s="40"/>
      <c r="O16" s="39"/>
      <c r="P16" s="40"/>
      <c r="Q16" s="39"/>
      <c r="R16" s="40"/>
      <c r="S16" s="39"/>
      <c r="T16" s="40"/>
      <c r="U16" s="39"/>
      <c r="V16" s="40"/>
      <c r="W16" s="39"/>
      <c r="X16" s="40"/>
      <c r="Y16" s="39"/>
      <c r="Z16" s="41">
        <f t="shared" si="3"/>
        <v>7630.14</v>
      </c>
      <c r="AA16" s="41">
        <f t="shared" si="3"/>
        <v>0</v>
      </c>
    </row>
    <row r="17" spans="1:27" ht="12.95" customHeight="1">
      <c r="A17" s="7" t="s">
        <v>28</v>
      </c>
      <c r="B17" s="8"/>
      <c r="C17" s="8"/>
      <c r="D17" s="8">
        <v>300464</v>
      </c>
      <c r="E17" s="8"/>
      <c r="F17" s="8">
        <v>3100</v>
      </c>
      <c r="G17" s="8"/>
      <c r="H17" s="8"/>
      <c r="I17" s="8"/>
      <c r="J17" s="9"/>
      <c r="K17" s="8"/>
      <c r="L17" s="9">
        <v>2699148.54</v>
      </c>
      <c r="M17" s="8"/>
      <c r="N17" s="9"/>
      <c r="O17" s="8"/>
      <c r="P17" s="9"/>
      <c r="Q17" s="8"/>
      <c r="R17" s="9">
        <v>118719.93</v>
      </c>
      <c r="S17" s="8"/>
      <c r="T17" s="9"/>
      <c r="U17" s="8"/>
      <c r="V17" s="9"/>
      <c r="W17" s="8"/>
      <c r="X17" s="9">
        <v>118476573.97</v>
      </c>
      <c r="Y17" s="8"/>
      <c r="Z17" s="28">
        <f t="shared" si="3"/>
        <v>121598006.44</v>
      </c>
      <c r="AA17" s="28">
        <f t="shared" si="3"/>
        <v>0</v>
      </c>
    </row>
    <row r="18" spans="1:27" ht="12.95" customHeight="1">
      <c r="A18" s="7" t="s">
        <v>29</v>
      </c>
      <c r="B18" s="8"/>
      <c r="C18" s="8"/>
      <c r="D18" s="8">
        <v>12146458.129999999</v>
      </c>
      <c r="E18" s="8"/>
      <c r="F18" s="8">
        <v>100812.15</v>
      </c>
      <c r="G18" s="8"/>
      <c r="H18" s="8"/>
      <c r="I18" s="8"/>
      <c r="J18" s="9"/>
      <c r="K18" s="8"/>
      <c r="L18" s="9">
        <v>81467049.459999993</v>
      </c>
      <c r="M18" s="8"/>
      <c r="N18" s="9"/>
      <c r="O18" s="8"/>
      <c r="P18" s="9"/>
      <c r="Q18" s="8"/>
      <c r="R18" s="9">
        <v>565444.66</v>
      </c>
      <c r="S18" s="8"/>
      <c r="T18" s="9">
        <v>38800</v>
      </c>
      <c r="U18" s="8"/>
      <c r="V18" s="9">
        <v>7355110.3099999996</v>
      </c>
      <c r="W18" s="8"/>
      <c r="X18" s="9"/>
      <c r="Y18" s="8"/>
      <c r="Z18" s="28">
        <f t="shared" si="3"/>
        <v>101673674.70999999</v>
      </c>
      <c r="AA18" s="28">
        <f t="shared" si="3"/>
        <v>0</v>
      </c>
    </row>
    <row r="19" spans="1:27" ht="12.95" customHeight="1">
      <c r="A19" s="7" t="s">
        <v>30</v>
      </c>
      <c r="B19" s="8">
        <v>22915</v>
      </c>
      <c r="C19" s="8"/>
      <c r="D19" s="8">
        <v>3061612.4999999995</v>
      </c>
      <c r="E19" s="8"/>
      <c r="F19" s="8">
        <v>353017.06000000006</v>
      </c>
      <c r="G19" s="8"/>
      <c r="H19" s="8"/>
      <c r="I19" s="8"/>
      <c r="J19" s="9"/>
      <c r="K19" s="8"/>
      <c r="L19" s="9">
        <v>936894.99</v>
      </c>
      <c r="M19" s="8"/>
      <c r="N19" s="9">
        <v>121639.07</v>
      </c>
      <c r="O19" s="8"/>
      <c r="P19" s="9"/>
      <c r="Q19" s="8"/>
      <c r="R19" s="9">
        <v>2257770.25</v>
      </c>
      <c r="S19" s="8"/>
      <c r="T19" s="9">
        <v>298200.05</v>
      </c>
      <c r="U19" s="8"/>
      <c r="V19" s="9">
        <v>74415.760000000009</v>
      </c>
      <c r="W19" s="8"/>
      <c r="X19" s="9">
        <v>-890908.08</v>
      </c>
      <c r="Y19" s="8"/>
      <c r="Z19" s="28">
        <f t="shared" si="3"/>
        <v>6235556.5999999996</v>
      </c>
      <c r="AA19" s="28">
        <f t="shared" si="3"/>
        <v>0</v>
      </c>
    </row>
    <row r="20" spans="1:27" ht="23.25" customHeight="1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>
        <v>569342.47</v>
      </c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28">
        <f t="shared" ref="Z20" si="4">B20+D20+F20+H20+J20+L20+N20+P20+R20+T20+V20+X20</f>
        <v>569342.47</v>
      </c>
      <c r="AA20" s="28">
        <f t="shared" ref="AA20" si="5">C20+E20+G20+I20+K20+M20+O20+Q20+S20+U20+W20+Y20</f>
        <v>0</v>
      </c>
    </row>
    <row r="21" spans="1:27" ht="33.75" hidden="1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28">
        <f t="shared" si="3"/>
        <v>0</v>
      </c>
      <c r="AA21" s="28">
        <f t="shared" si="3"/>
        <v>0</v>
      </c>
    </row>
    <row r="22" spans="1:27" ht="12.95" customHeight="1">
      <c r="A22" s="7" t="s">
        <v>32</v>
      </c>
      <c r="B22" s="8"/>
      <c r="C22" s="8"/>
      <c r="D22" s="8">
        <v>4091766.13</v>
      </c>
      <c r="E22" s="8"/>
      <c r="F22" s="8"/>
      <c r="G22" s="8"/>
      <c r="H22" s="8"/>
      <c r="I22" s="8"/>
      <c r="J22" s="9"/>
      <c r="K22" s="8"/>
      <c r="L22" s="9">
        <v>4680</v>
      </c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28">
        <f t="shared" si="3"/>
        <v>4096446.13</v>
      </c>
      <c r="AA22" s="28">
        <f t="shared" si="3"/>
        <v>0</v>
      </c>
    </row>
    <row r="23" spans="1:27" ht="22.5">
      <c r="A23" s="7" t="s">
        <v>33</v>
      </c>
      <c r="B23" s="8"/>
      <c r="C23" s="8"/>
      <c r="D23" s="8"/>
      <c r="E23" s="8"/>
      <c r="F23" s="8"/>
      <c r="G23" s="8"/>
      <c r="H23" s="8">
        <v>1060213.68</v>
      </c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28">
        <f t="shared" si="3"/>
        <v>1060213.68</v>
      </c>
      <c r="AA23" s="28">
        <f t="shared" si="3"/>
        <v>0</v>
      </c>
    </row>
    <row r="24" spans="1:27" ht="12.95" customHeight="1">
      <c r="A24" s="7" t="s">
        <v>16</v>
      </c>
      <c r="B24" s="8">
        <v>48633</v>
      </c>
      <c r="C24" s="8"/>
      <c r="D24" s="8">
        <v>28538742.960000001</v>
      </c>
      <c r="E24" s="8"/>
      <c r="F24" s="8">
        <v>74138</v>
      </c>
      <c r="G24" s="8"/>
      <c r="H24" s="8"/>
      <c r="I24" s="8"/>
      <c r="J24" s="9"/>
      <c r="K24" s="8"/>
      <c r="L24" s="9">
        <v>2314380.62</v>
      </c>
      <c r="M24" s="8"/>
      <c r="N24" s="9"/>
      <c r="O24" s="8"/>
      <c r="P24" s="9"/>
      <c r="Q24" s="8"/>
      <c r="R24" s="9">
        <v>1412333</v>
      </c>
      <c r="S24" s="8"/>
      <c r="T24" s="9">
        <v>3574306.34</v>
      </c>
      <c r="U24" s="8"/>
      <c r="V24" s="9">
        <v>6871</v>
      </c>
      <c r="W24" s="8"/>
      <c r="X24" s="9">
        <v>945741.14</v>
      </c>
      <c r="Y24" s="8"/>
      <c r="Z24" s="28">
        <f t="shared" si="3"/>
        <v>36915146.060000002</v>
      </c>
      <c r="AA24" s="28">
        <f t="shared" si="3"/>
        <v>0</v>
      </c>
    </row>
    <row r="25" spans="1:27" ht="12.95" customHeight="1">
      <c r="A25" s="7" t="s">
        <v>34</v>
      </c>
      <c r="B25" s="8"/>
      <c r="C25" s="8"/>
      <c r="D25" s="8">
        <v>2467945.2200000002</v>
      </c>
      <c r="E25" s="8"/>
      <c r="F25" s="8"/>
      <c r="G25" s="8"/>
      <c r="H25" s="8"/>
      <c r="I25" s="8"/>
      <c r="J25" s="9"/>
      <c r="K25" s="8"/>
      <c r="L25" s="9">
        <v>98000</v>
      </c>
      <c r="M25" s="8"/>
      <c r="N25" s="9">
        <v>4381542.9000000004</v>
      </c>
      <c r="O25" s="8"/>
      <c r="P25" s="9"/>
      <c r="Q25" s="8"/>
      <c r="R25" s="9">
        <v>0.05</v>
      </c>
      <c r="S25" s="8"/>
      <c r="T25" s="9"/>
      <c r="U25" s="8"/>
      <c r="V25" s="9"/>
      <c r="W25" s="8"/>
      <c r="X25" s="9"/>
      <c r="Y25" s="8"/>
      <c r="Z25" s="28">
        <f t="shared" si="3"/>
        <v>6947488.1700000009</v>
      </c>
      <c r="AA25" s="28">
        <f t="shared" si="3"/>
        <v>0</v>
      </c>
    </row>
    <row r="26" spans="1:27" ht="12.95" hidden="1" customHeight="1">
      <c r="A26" s="7" t="s">
        <v>50</v>
      </c>
      <c r="B26" s="19"/>
      <c r="C26" s="19"/>
      <c r="D26" s="19"/>
      <c r="E26" s="19"/>
      <c r="F26" s="19"/>
      <c r="G26" s="19"/>
      <c r="H26" s="19"/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0"/>
      <c r="U26" s="19"/>
      <c r="V26" s="20"/>
      <c r="W26" s="19"/>
      <c r="X26" s="20"/>
      <c r="Y26" s="19"/>
      <c r="Z26" s="28">
        <f t="shared" ref="Z26" si="6">B26+D26+F26+H26+J26+L26+N26+P26+R26+T26+V26+X26</f>
        <v>0</v>
      </c>
      <c r="AA26" s="28">
        <f t="shared" ref="AA26" si="7">C26+E26+G26+I26+K26+M26+O26+Q26+S26+U26+W26+Y26</f>
        <v>0</v>
      </c>
    </row>
    <row r="27" spans="1:27" ht="12.95" customHeight="1">
      <c r="A27" s="10" t="s">
        <v>35</v>
      </c>
      <c r="B27" s="38">
        <f t="shared" ref="B27:Y27" si="8">SUM(B28:B30)</f>
        <v>0</v>
      </c>
      <c r="C27" s="38">
        <f t="shared" si="8"/>
        <v>0</v>
      </c>
      <c r="D27" s="38">
        <f t="shared" si="8"/>
        <v>2086867.3</v>
      </c>
      <c r="E27" s="38">
        <f t="shared" si="8"/>
        <v>0</v>
      </c>
      <c r="F27" s="38">
        <f t="shared" si="8"/>
        <v>0</v>
      </c>
      <c r="G27" s="38">
        <f t="shared" si="8"/>
        <v>0</v>
      </c>
      <c r="H27" s="38">
        <f t="shared" si="8"/>
        <v>0</v>
      </c>
      <c r="I27" s="38">
        <f t="shared" si="8"/>
        <v>0</v>
      </c>
      <c r="J27" s="38">
        <f t="shared" si="8"/>
        <v>0</v>
      </c>
      <c r="K27" s="38">
        <f t="shared" si="8"/>
        <v>0</v>
      </c>
      <c r="L27" s="38">
        <f t="shared" si="8"/>
        <v>29027.69</v>
      </c>
      <c r="M27" s="38">
        <f t="shared" si="8"/>
        <v>0</v>
      </c>
      <c r="N27" s="38">
        <f t="shared" si="8"/>
        <v>0</v>
      </c>
      <c r="O27" s="38">
        <f t="shared" si="8"/>
        <v>0</v>
      </c>
      <c r="P27" s="38">
        <f t="shared" si="8"/>
        <v>0</v>
      </c>
      <c r="Q27" s="38">
        <f t="shared" si="8"/>
        <v>0</v>
      </c>
      <c r="R27" s="38">
        <f t="shared" si="8"/>
        <v>319056.18</v>
      </c>
      <c r="S27" s="38">
        <f t="shared" si="8"/>
        <v>0</v>
      </c>
      <c r="T27" s="38">
        <f t="shared" si="8"/>
        <v>37480</v>
      </c>
      <c r="U27" s="38">
        <f t="shared" si="8"/>
        <v>0</v>
      </c>
      <c r="V27" s="38">
        <f t="shared" si="8"/>
        <v>59245</v>
      </c>
      <c r="W27" s="38">
        <f t="shared" si="8"/>
        <v>0</v>
      </c>
      <c r="X27" s="38">
        <f t="shared" si="8"/>
        <v>0</v>
      </c>
      <c r="Y27" s="38">
        <f t="shared" si="8"/>
        <v>0</v>
      </c>
      <c r="Z27" s="28">
        <f t="shared" ref="Z27:AA27" si="9">B27+D27+F27+H27+J27+L27+N27+P27+R27+T27+V27+X27</f>
        <v>2531676.1700000004</v>
      </c>
      <c r="AA27" s="28">
        <f t="shared" si="9"/>
        <v>0</v>
      </c>
    </row>
    <row r="28" spans="1:27" ht="12.95" hidden="1" customHeight="1">
      <c r="A28" s="23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28">
        <f>B28+D28+F28+H28+J28+L28+N28+P28+R28+T28+V28</f>
        <v>0</v>
      </c>
      <c r="AA28" s="28">
        <f>C28+E28+G28+I28+K28+M28+O28+Q28+S28+U28+W28</f>
        <v>0</v>
      </c>
    </row>
    <row r="29" spans="1:27" ht="12.75" customHeight="1">
      <c r="A29" s="23" t="s">
        <v>37</v>
      </c>
      <c r="B29" s="39"/>
      <c r="C29" s="39"/>
      <c r="D29" s="39">
        <v>2014356.09</v>
      </c>
      <c r="E29" s="39"/>
      <c r="F29" s="39"/>
      <c r="G29" s="39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0"/>
      <c r="S29" s="39"/>
      <c r="T29" s="40"/>
      <c r="U29" s="39"/>
      <c r="V29" s="40"/>
      <c r="W29" s="39"/>
      <c r="X29" s="40"/>
      <c r="Y29" s="39"/>
      <c r="Z29" s="41">
        <f t="shared" ref="Z29:AA30" si="10">B29+D29+F29+H29+J29+L29+N29+P29+R29+T29+V29</f>
        <v>2014356.09</v>
      </c>
      <c r="AA29" s="41">
        <f t="shared" si="10"/>
        <v>0</v>
      </c>
    </row>
    <row r="30" spans="1:27" ht="12.95" customHeight="1">
      <c r="A30" s="24" t="s">
        <v>38</v>
      </c>
      <c r="B30" s="40"/>
      <c r="C30" s="40"/>
      <c r="D30" s="40">
        <v>72511.210000000006</v>
      </c>
      <c r="E30" s="40"/>
      <c r="F30" s="40"/>
      <c r="G30" s="40"/>
      <c r="H30" s="40"/>
      <c r="I30" s="40"/>
      <c r="J30" s="40"/>
      <c r="K30" s="40"/>
      <c r="L30" s="40">
        <v>29027.69</v>
      </c>
      <c r="M30" s="40"/>
      <c r="N30" s="40"/>
      <c r="O30" s="40"/>
      <c r="P30" s="40"/>
      <c r="Q30" s="40"/>
      <c r="R30" s="40">
        <v>319056.18</v>
      </c>
      <c r="S30" s="40"/>
      <c r="T30" s="40">
        <v>37480</v>
      </c>
      <c r="U30" s="40"/>
      <c r="V30" s="40">
        <v>59245</v>
      </c>
      <c r="W30" s="40"/>
      <c r="X30" s="40"/>
      <c r="Y30" s="40"/>
      <c r="Z30" s="41">
        <f t="shared" si="10"/>
        <v>517320.08</v>
      </c>
      <c r="AA30" s="41">
        <f t="shared" si="10"/>
        <v>0</v>
      </c>
    </row>
    <row r="31" spans="1:27" s="14" customFormat="1" ht="12.9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>
      <c r="A33" s="27" t="s">
        <v>48</v>
      </c>
      <c r="B33" s="25"/>
      <c r="C33" s="25"/>
      <c r="E33"/>
      <c r="F33" s="54" t="s">
        <v>49</v>
      </c>
      <c r="G33" s="54"/>
      <c r="H33" s="54"/>
      <c r="I33" s="29"/>
      <c r="J33" s="29"/>
      <c r="K33" s="29"/>
      <c r="L33" s="32"/>
      <c r="M33" s="29"/>
      <c r="Z33" s="15"/>
    </row>
    <row r="34" spans="1:26" hidden="1">
      <c r="A34"/>
      <c r="B34" s="26" t="s">
        <v>40</v>
      </c>
      <c r="C34" s="26"/>
      <c r="E34"/>
      <c r="F34" s="53" t="s">
        <v>41</v>
      </c>
      <c r="G34" s="53"/>
      <c r="H34" s="53"/>
      <c r="I34" s="31"/>
      <c r="J34" s="31"/>
      <c r="K34" s="31"/>
      <c r="L34" s="33"/>
      <c r="M34" s="31"/>
    </row>
    <row r="35" spans="1:26" hidden="1">
      <c r="A35"/>
      <c r="B35"/>
      <c r="C35"/>
      <c r="E35"/>
      <c r="F35"/>
      <c r="G35"/>
      <c r="H35"/>
      <c r="I35"/>
      <c r="J35"/>
      <c r="K35"/>
      <c r="L35" s="16"/>
      <c r="M35"/>
    </row>
    <row r="36" spans="1:26" ht="15.75" hidden="1">
      <c r="A36" s="27" t="s">
        <v>42</v>
      </c>
      <c r="B36" s="25"/>
      <c r="C36" s="25"/>
      <c r="E36"/>
      <c r="F36" s="54" t="s">
        <v>47</v>
      </c>
      <c r="G36" s="54"/>
      <c r="H36" s="54"/>
      <c r="I36" s="29"/>
      <c r="J36" s="29"/>
      <c r="K36" s="29"/>
      <c r="L36" s="32"/>
      <c r="M36" s="29"/>
    </row>
    <row r="37" spans="1:26" hidden="1">
      <c r="A37"/>
      <c r="B37" s="26" t="s">
        <v>40</v>
      </c>
      <c r="C37" s="26"/>
      <c r="E37"/>
      <c r="F37" s="53" t="s">
        <v>41</v>
      </c>
      <c r="G37" s="53"/>
      <c r="H37" s="53"/>
      <c r="I37" s="31"/>
      <c r="J37" s="31"/>
      <c r="K37" s="31"/>
      <c r="L37" s="33"/>
      <c r="M37" s="31"/>
    </row>
    <row r="38" spans="1:26" hidden="1">
      <c r="A38"/>
      <c r="B38"/>
      <c r="C38"/>
      <c r="E38"/>
      <c r="F38"/>
      <c r="G38"/>
      <c r="H38"/>
      <c r="I38"/>
      <c r="J38"/>
      <c r="K38"/>
      <c r="L38" s="16"/>
      <c r="M38"/>
    </row>
    <row r="39" spans="1:26" ht="15.75" hidden="1">
      <c r="A39" s="27" t="s">
        <v>43</v>
      </c>
      <c r="B39" s="25"/>
      <c r="C39" s="25"/>
      <c r="E39"/>
      <c r="F39" s="54" t="s">
        <v>45</v>
      </c>
      <c r="G39" s="54"/>
      <c r="H39" s="54"/>
      <c r="I39" s="29"/>
      <c r="J39" s="29"/>
      <c r="K39" s="16"/>
      <c r="L39" s="32"/>
      <c r="M39" s="29"/>
    </row>
    <row r="40" spans="1:26" hidden="1">
      <c r="A40"/>
      <c r="B40" s="26" t="s">
        <v>40</v>
      </c>
      <c r="C40" s="26"/>
      <c r="E40"/>
      <c r="F40" s="53" t="s">
        <v>41</v>
      </c>
      <c r="G40" s="53"/>
      <c r="H40" s="53"/>
      <c r="I40" s="30"/>
      <c r="J40" s="30"/>
      <c r="K40" s="17"/>
      <c r="L40" s="34"/>
      <c r="M40" s="30"/>
    </row>
    <row r="41" spans="1:26" hidden="1">
      <c r="L41" s="14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12">
    <mergeCell ref="F40:H40"/>
    <mergeCell ref="F33:H33"/>
    <mergeCell ref="F36:H36"/>
    <mergeCell ref="F37:H37"/>
    <mergeCell ref="F39:H39"/>
    <mergeCell ref="F34:H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31:AA32 AA983068:AA983072 B983068:Y983072 AA917532:AA917536 B917532:Y917536 AA851996:AA852000 B851996:Y852000 AA786460:AA786464 B786460:Y786464 AA720924:AA720928 B720924:Y720928 AA655388:AA655392 B655388:Y655392 AA589852:AA589856 B589852:Y589856 AA524316:AA524320 B524316:Y524320 AA458780:AA458784 B458780:Y458784 AA393244:AA393248 B393244:Y393248 AA327708:AA327712 B327708:Y327712 AA262172:AA262176 B262172:Y262176 AA196636:AA196640 B196636:Y196640 AA131100:AA131104 B131100:Y131104 AA65564:AA65568 B65564:Y65568 B28:Y32 AA983055:AA983066 B983055:Y983066 AA917519:AA917530 B917519:Y917530 AA851983:AA851994 B851983:Y851994 AA786447:AA786458 B786447:Y786458 AA720911:AA720922 B720911:Y720922 AA655375:AA655386 B655375:Y655386 AA589839:AA589850 B589839:Y589850 AA524303:AA524314 B524303:Y524314 AA458767:AA458778 B458767:Y458778 AA393231:AA393242 B393231:Y393242 AA327695:AA327706 B327695:Y327706 AA262159:AA262170 B262159:Y262170 AA196623:AA196634 B196623:Y196634 AA131087:AA131098 B131087:Y131098 AA65551:AA65562 B65551:Y65562 B13:Y26 AA983049:AA983053 B983049:Y983053 AA917513:AA917517 B917513:Y917517 AA851977:AA851981 B851977:Y851981 AA786441:AA786445 B786441:Y786445 AA720905:AA720909 B720905:Y720909 AA655369:AA655373 B655369:Y655373 AA589833:AA589837 B589833:Y589837 AA524297:AA524301 B524297:Y524301 AA458761:AA458765 B458761:Y458765 AA393225:AA393229 B393225:Y393229 AA327689:AA327693 B327689:Y327693 AA262153:AA262157 B262153:Y262157 AA196617:AA196621 B196617:Y196621 AA131081:AA131085 B131081:Y131085 AA65545:AA65549 B65545:Y65549 B7:Y11">
      <formula1>-10000000000</formula1>
      <formula2>10000000000</formula2>
    </dataValidation>
  </dataValidations>
  <pageMargins left="0.16" right="0.16" top="0.74803149606299213" bottom="0.74803149606299213" header="0.31496062992125984" footer="0.31496062992125984"/>
  <pageSetup paperSize="9" scale="7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AA40"/>
  <sheetViews>
    <sheetView zoomScaleNormal="100" workbookViewId="0">
      <selection activeCell="A30" sqref="A1:AA30"/>
    </sheetView>
  </sheetViews>
  <sheetFormatPr defaultRowHeight="15"/>
  <cols>
    <col min="1" max="1" width="37.85546875" style="1" customWidth="1"/>
    <col min="2" max="2" width="10.7109375" style="1" hidden="1" customWidth="1"/>
    <col min="3" max="3" width="8" style="1" hidden="1" customWidth="1"/>
    <col min="4" max="4" width="15" style="1" customWidth="1"/>
    <col min="5" max="5" width="13.5703125" style="1" hidden="1" customWidth="1"/>
    <col min="6" max="6" width="11.140625" style="1" customWidth="1"/>
    <col min="7" max="7" width="9.140625" style="1" hidden="1" customWidth="1"/>
    <col min="8" max="8" width="10.7109375" style="1" hidden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0.7109375" style="1" hidden="1" customWidth="1"/>
    <col min="13" max="13" width="8" style="1" hidden="1" customWidth="1"/>
    <col min="14" max="14" width="11.85546875" style="1" hidden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8" style="1" customWidth="1"/>
    <col min="19" max="19" width="8" style="1" hidden="1" customWidth="1"/>
    <col min="20" max="20" width="16.42578125" style="1" customWidth="1"/>
    <col min="21" max="21" width="8" style="1" hidden="1" customWidth="1"/>
    <col min="22" max="22" width="14.85546875" style="1" hidden="1" customWidth="1"/>
    <col min="23" max="23" width="8" style="1" hidden="1" customWidth="1"/>
    <col min="24" max="24" width="9.140625" style="1" hidden="1" customWidth="1"/>
    <col min="25" max="25" width="8" style="1" hidden="1" customWidth="1"/>
    <col min="26" max="26" width="13" style="1" customWidth="1"/>
    <col min="27" max="27" width="8.85546875" style="1" customWidth="1"/>
    <col min="28" max="16384" width="9.140625" style="1"/>
  </cols>
  <sheetData>
    <row r="1" spans="1:27" ht="16.5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6.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6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35" t="s">
        <v>52</v>
      </c>
    </row>
    <row r="4" spans="1:27" ht="24.75" customHeight="1">
      <c r="A4" s="50" t="s">
        <v>3</v>
      </c>
      <c r="B4" s="61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  <c r="Z4" s="48" t="s">
        <v>1</v>
      </c>
      <c r="AA4" s="48" t="s">
        <v>2</v>
      </c>
    </row>
    <row r="5" spans="1:27" ht="90" customHeight="1">
      <c r="A5" s="51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9"/>
      <c r="AA5" s="49"/>
    </row>
    <row r="6" spans="1:27" ht="12.95" customHeight="1">
      <c r="A6" s="6" t="s">
        <v>17</v>
      </c>
      <c r="B6" s="36">
        <f>SUM(B7:B12,B17:B27)</f>
        <v>0</v>
      </c>
      <c r="C6" s="36">
        <f t="shared" ref="C6:Y6" si="0">SUM(C7:C12,C17:C27)</f>
        <v>0</v>
      </c>
      <c r="D6" s="36">
        <f t="shared" si="0"/>
        <v>51127305.709999993</v>
      </c>
      <c r="E6" s="36">
        <f t="shared" si="0"/>
        <v>0</v>
      </c>
      <c r="F6" s="36">
        <f t="shared" si="0"/>
        <v>9495642.7599999979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0</v>
      </c>
      <c r="P6" s="36">
        <f t="shared" si="0"/>
        <v>0</v>
      </c>
      <c r="Q6" s="36">
        <f t="shared" si="0"/>
        <v>0</v>
      </c>
      <c r="R6" s="36">
        <f t="shared" si="0"/>
        <v>833820.78</v>
      </c>
      <c r="S6" s="36">
        <f t="shared" si="0"/>
        <v>0</v>
      </c>
      <c r="T6" s="36">
        <f t="shared" si="0"/>
        <v>7461024.0300000003</v>
      </c>
      <c r="U6" s="36">
        <f t="shared" si="0"/>
        <v>0</v>
      </c>
      <c r="V6" s="36">
        <f t="shared" si="0"/>
        <v>0</v>
      </c>
      <c r="W6" s="36">
        <f t="shared" si="0"/>
        <v>0</v>
      </c>
      <c r="X6" s="36">
        <f t="shared" si="0"/>
        <v>0</v>
      </c>
      <c r="Y6" s="36">
        <f t="shared" si="0"/>
        <v>0</v>
      </c>
      <c r="Z6" s="36">
        <f>B6+D6+F6+H6+J6+L6+N6+P6+R6+T6+V6+X6</f>
        <v>68917793.279999986</v>
      </c>
      <c r="AA6" s="36">
        <f>C6+E6+G6+I6+K6+M6+O6+Q6+S6+U6+W6+Y6</f>
        <v>0</v>
      </c>
    </row>
    <row r="7" spans="1:27" ht="12.95" customHeight="1">
      <c r="A7" s="7" t="s">
        <v>18</v>
      </c>
      <c r="B7" s="8"/>
      <c r="C7" s="8"/>
      <c r="D7" s="8">
        <v>12565144.079999998</v>
      </c>
      <c r="E7" s="8"/>
      <c r="F7" s="8">
        <v>5152988.01</v>
      </c>
      <c r="G7" s="8"/>
      <c r="H7" s="8"/>
      <c r="I7" s="8"/>
      <c r="J7" s="9"/>
      <c r="K7" s="8"/>
      <c r="L7" s="9"/>
      <c r="M7" s="8"/>
      <c r="N7" s="9"/>
      <c r="O7" s="8"/>
      <c r="P7" s="9"/>
      <c r="Q7" s="8"/>
      <c r="R7" s="9">
        <v>542279.04</v>
      </c>
      <c r="S7" s="8"/>
      <c r="T7" s="9">
        <v>2580667.5099999998</v>
      </c>
      <c r="U7" s="8"/>
      <c r="V7" s="9"/>
      <c r="W7" s="8"/>
      <c r="X7" s="9"/>
      <c r="Y7" s="8"/>
      <c r="Z7" s="28">
        <f t="shared" ref="Z7:AA11" si="1">B7+D7+F7+H7+J7+L7+N7+P7+R7+T7+V7+X7</f>
        <v>20841078.639999993</v>
      </c>
      <c r="AA7" s="28">
        <f t="shared" si="1"/>
        <v>0</v>
      </c>
    </row>
    <row r="8" spans="1:27" ht="12.95" customHeight="1">
      <c r="A8" s="7" t="s">
        <v>19</v>
      </c>
      <c r="B8" s="8"/>
      <c r="C8" s="8"/>
      <c r="D8" s="8">
        <v>59479.57</v>
      </c>
      <c r="E8" s="8"/>
      <c r="F8" s="8">
        <v>3763.16</v>
      </c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9">
        <v>6000</v>
      </c>
      <c r="S8" s="8"/>
      <c r="T8" s="9">
        <v>875</v>
      </c>
      <c r="U8" s="8"/>
      <c r="V8" s="9"/>
      <c r="W8" s="8"/>
      <c r="X8" s="9"/>
      <c r="Y8" s="8"/>
      <c r="Z8" s="28">
        <f t="shared" si="1"/>
        <v>70117.73</v>
      </c>
      <c r="AA8" s="28">
        <f t="shared" si="1"/>
        <v>0</v>
      </c>
    </row>
    <row r="9" spans="1:27" ht="12.95" customHeight="1">
      <c r="A9" s="7" t="s">
        <v>20</v>
      </c>
      <c r="B9" s="8"/>
      <c r="C9" s="8"/>
      <c r="D9" s="8">
        <v>5266277.63</v>
      </c>
      <c r="E9" s="8"/>
      <c r="F9" s="8">
        <v>1408544.71</v>
      </c>
      <c r="G9" s="8"/>
      <c r="H9" s="8"/>
      <c r="I9" s="8"/>
      <c r="J9" s="9"/>
      <c r="K9" s="8"/>
      <c r="L9" s="9"/>
      <c r="M9" s="8"/>
      <c r="N9" s="9"/>
      <c r="O9" s="8"/>
      <c r="P9" s="9"/>
      <c r="Q9" s="8"/>
      <c r="R9" s="9">
        <v>159034.16</v>
      </c>
      <c r="S9" s="8"/>
      <c r="T9" s="9">
        <v>1001917.72</v>
      </c>
      <c r="U9" s="8"/>
      <c r="V9" s="9"/>
      <c r="W9" s="8"/>
      <c r="X9" s="9"/>
      <c r="Y9" s="8"/>
      <c r="Z9" s="28">
        <f t="shared" si="1"/>
        <v>7835774.2199999997</v>
      </c>
      <c r="AA9" s="28">
        <f t="shared" si="1"/>
        <v>0</v>
      </c>
    </row>
    <row r="10" spans="1:27" ht="12.95" customHeight="1">
      <c r="A10" s="7" t="s">
        <v>21</v>
      </c>
      <c r="B10" s="8"/>
      <c r="C10" s="8"/>
      <c r="D10" s="8">
        <v>2907.55</v>
      </c>
      <c r="E10" s="8"/>
      <c r="F10" s="8">
        <v>29422.37</v>
      </c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>
        <v>20831.73</v>
      </c>
      <c r="S10" s="8"/>
      <c r="T10" s="9">
        <v>24949.61</v>
      </c>
      <c r="U10" s="8"/>
      <c r="V10" s="9"/>
      <c r="W10" s="8"/>
      <c r="X10" s="9"/>
      <c r="Y10" s="8"/>
      <c r="Z10" s="28">
        <f t="shared" si="1"/>
        <v>78111.259999999995</v>
      </c>
      <c r="AA10" s="28">
        <f t="shared" si="1"/>
        <v>0</v>
      </c>
    </row>
    <row r="11" spans="1:27" ht="12.95" customHeight="1">
      <c r="A11" s="7" t="s">
        <v>22</v>
      </c>
      <c r="B11" s="8"/>
      <c r="C11" s="8"/>
      <c r="D11" s="8">
        <v>23424</v>
      </c>
      <c r="E11" s="8"/>
      <c r="F11" s="8"/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>
        <v>2587.5</v>
      </c>
      <c r="S11" s="8"/>
      <c r="T11" s="9"/>
      <c r="U11" s="8"/>
      <c r="V11" s="9"/>
      <c r="W11" s="8"/>
      <c r="X11" s="9"/>
      <c r="Y11" s="8"/>
      <c r="Z11" s="28">
        <f t="shared" si="1"/>
        <v>26011.5</v>
      </c>
      <c r="AA11" s="28">
        <f t="shared" si="1"/>
        <v>0</v>
      </c>
    </row>
    <row r="12" spans="1:27" ht="12.95" customHeight="1">
      <c r="A12" s="7" t="s">
        <v>23</v>
      </c>
      <c r="B12" s="37">
        <f>SUM(B13:B16)</f>
        <v>0</v>
      </c>
      <c r="C12" s="37">
        <f t="shared" ref="C12:Y12" si="2">SUM(C13:C16)</f>
        <v>0</v>
      </c>
      <c r="D12" s="37">
        <f t="shared" si="2"/>
        <v>564981.82999999996</v>
      </c>
      <c r="E12" s="37">
        <f t="shared" si="2"/>
        <v>0</v>
      </c>
      <c r="F12" s="37">
        <f t="shared" si="2"/>
        <v>60767.890000000014</v>
      </c>
      <c r="G12" s="37">
        <f t="shared" si="2"/>
        <v>0</v>
      </c>
      <c r="H12" s="37">
        <f t="shared" si="2"/>
        <v>0</v>
      </c>
      <c r="I12" s="37">
        <f t="shared" si="2"/>
        <v>0</v>
      </c>
      <c r="J12" s="37">
        <f t="shared" si="2"/>
        <v>0</v>
      </c>
      <c r="K12" s="37">
        <f t="shared" si="2"/>
        <v>0</v>
      </c>
      <c r="L12" s="37">
        <f t="shared" si="2"/>
        <v>0</v>
      </c>
      <c r="M12" s="37">
        <f t="shared" si="2"/>
        <v>0</v>
      </c>
      <c r="N12" s="37">
        <f t="shared" si="2"/>
        <v>0</v>
      </c>
      <c r="O12" s="37">
        <f t="shared" si="2"/>
        <v>0</v>
      </c>
      <c r="P12" s="37">
        <f t="shared" si="2"/>
        <v>0</v>
      </c>
      <c r="Q12" s="37">
        <f t="shared" si="2"/>
        <v>0</v>
      </c>
      <c r="R12" s="37">
        <f t="shared" si="2"/>
        <v>353.16</v>
      </c>
      <c r="S12" s="37">
        <f t="shared" si="2"/>
        <v>0</v>
      </c>
      <c r="T12" s="37">
        <f t="shared" si="2"/>
        <v>260132.43</v>
      </c>
      <c r="U12" s="37">
        <f t="shared" si="2"/>
        <v>0</v>
      </c>
      <c r="V12" s="37">
        <f t="shared" si="2"/>
        <v>0</v>
      </c>
      <c r="W12" s="37">
        <f t="shared" si="2"/>
        <v>0</v>
      </c>
      <c r="X12" s="37">
        <f t="shared" si="2"/>
        <v>0</v>
      </c>
      <c r="Y12" s="37">
        <f t="shared" si="2"/>
        <v>0</v>
      </c>
      <c r="Z12" s="28">
        <f t="shared" ref="Z12:AA30" si="3">B12+D12+F12+H12+J12+L12+N12+P12+R12+T12+V12+X12</f>
        <v>886235.31</v>
      </c>
      <c r="AA12" s="28">
        <f t="shared" si="3"/>
        <v>0</v>
      </c>
    </row>
    <row r="13" spans="1:27" ht="12.95" customHeight="1">
      <c r="A13" s="21" t="s">
        <v>24</v>
      </c>
      <c r="B13" s="8"/>
      <c r="C13" s="8"/>
      <c r="D13" s="39">
        <v>293125</v>
      </c>
      <c r="E13" s="39"/>
      <c r="F13" s="39">
        <v>2522.66</v>
      </c>
      <c r="G13" s="39"/>
      <c r="H13" s="39"/>
      <c r="I13" s="39"/>
      <c r="J13" s="40"/>
      <c r="K13" s="39"/>
      <c r="L13" s="40"/>
      <c r="M13" s="39"/>
      <c r="N13" s="40"/>
      <c r="O13" s="39"/>
      <c r="P13" s="40"/>
      <c r="Q13" s="39"/>
      <c r="R13" s="40"/>
      <c r="S13" s="39"/>
      <c r="T13" s="40">
        <v>135909.63</v>
      </c>
      <c r="U13" s="39"/>
      <c r="V13" s="40"/>
      <c r="W13" s="39"/>
      <c r="X13" s="40"/>
      <c r="Y13" s="39"/>
      <c r="Z13" s="41">
        <f t="shared" si="3"/>
        <v>431557.29</v>
      </c>
      <c r="AA13" s="41">
        <f t="shared" si="3"/>
        <v>0</v>
      </c>
    </row>
    <row r="14" spans="1:27" ht="12.95" customHeight="1">
      <c r="A14" s="21" t="s">
        <v>25</v>
      </c>
      <c r="B14" s="8"/>
      <c r="C14" s="8"/>
      <c r="D14" s="39">
        <v>261974.44</v>
      </c>
      <c r="E14" s="39"/>
      <c r="F14" s="39">
        <v>40944.260000000009</v>
      </c>
      <c r="G14" s="39"/>
      <c r="H14" s="39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39"/>
      <c r="T14" s="40">
        <v>19493.400000000001</v>
      </c>
      <c r="U14" s="39"/>
      <c r="V14" s="40"/>
      <c r="W14" s="39"/>
      <c r="X14" s="40"/>
      <c r="Y14" s="39"/>
      <c r="Z14" s="41">
        <f t="shared" si="3"/>
        <v>322412.10000000003</v>
      </c>
      <c r="AA14" s="41">
        <f t="shared" si="3"/>
        <v>0</v>
      </c>
    </row>
    <row r="15" spans="1:27" ht="12.95" customHeight="1">
      <c r="A15" s="21" t="s">
        <v>26</v>
      </c>
      <c r="B15" s="8"/>
      <c r="C15" s="8"/>
      <c r="D15" s="39">
        <v>9882.39</v>
      </c>
      <c r="E15" s="39"/>
      <c r="F15" s="39">
        <v>17300.97</v>
      </c>
      <c r="G15" s="39"/>
      <c r="H15" s="39"/>
      <c r="I15" s="39"/>
      <c r="J15" s="40"/>
      <c r="K15" s="39"/>
      <c r="L15" s="40"/>
      <c r="M15" s="39"/>
      <c r="N15" s="40"/>
      <c r="O15" s="39"/>
      <c r="P15" s="40"/>
      <c r="Q15" s="39"/>
      <c r="R15" s="40">
        <v>353.16</v>
      </c>
      <c r="S15" s="39"/>
      <c r="T15" s="40">
        <v>104729.4</v>
      </c>
      <c r="U15" s="39"/>
      <c r="V15" s="40"/>
      <c r="W15" s="39"/>
      <c r="X15" s="40"/>
      <c r="Y15" s="39"/>
      <c r="Z15" s="41">
        <f t="shared" si="3"/>
        <v>132265.91999999998</v>
      </c>
      <c r="AA15" s="41">
        <f t="shared" si="3"/>
        <v>0</v>
      </c>
    </row>
    <row r="16" spans="1:27" ht="12.95" hidden="1" customHeight="1">
      <c r="A16" s="22" t="s">
        <v>27</v>
      </c>
      <c r="B16" s="8"/>
      <c r="C16" s="8"/>
      <c r="D16" s="8"/>
      <c r="E16" s="8"/>
      <c r="F16" s="8"/>
      <c r="G16" s="8"/>
      <c r="H16" s="8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8"/>
      <c r="X16" s="9"/>
      <c r="Y16" s="8"/>
      <c r="Z16" s="28">
        <f t="shared" si="3"/>
        <v>0</v>
      </c>
      <c r="AA16" s="28">
        <f t="shared" si="3"/>
        <v>0</v>
      </c>
    </row>
    <row r="17" spans="1:27" ht="12.95" customHeight="1">
      <c r="A17" s="7" t="s">
        <v>28</v>
      </c>
      <c r="B17" s="8"/>
      <c r="C17" s="8"/>
      <c r="D17" s="8">
        <v>305452.31999999995</v>
      </c>
      <c r="E17" s="8"/>
      <c r="F17" s="8">
        <v>12437.31</v>
      </c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>
        <v>7860</v>
      </c>
      <c r="U17" s="8"/>
      <c r="V17" s="9"/>
      <c r="W17" s="8"/>
      <c r="X17" s="9"/>
      <c r="Y17" s="8"/>
      <c r="Z17" s="28">
        <f t="shared" si="3"/>
        <v>325749.62999999995</v>
      </c>
      <c r="AA17" s="28">
        <f t="shared" si="3"/>
        <v>0</v>
      </c>
    </row>
    <row r="18" spans="1:27" ht="12.95" customHeight="1">
      <c r="A18" s="7" t="s">
        <v>29</v>
      </c>
      <c r="B18" s="8"/>
      <c r="C18" s="8"/>
      <c r="D18" s="8">
        <v>1690109.7000000002</v>
      </c>
      <c r="E18" s="8"/>
      <c r="F18" s="8">
        <v>551311.51</v>
      </c>
      <c r="G18" s="8"/>
      <c r="H18" s="8"/>
      <c r="I18" s="8"/>
      <c r="J18" s="9"/>
      <c r="K18" s="8"/>
      <c r="L18" s="9"/>
      <c r="M18" s="8"/>
      <c r="N18" s="9"/>
      <c r="O18" s="8"/>
      <c r="P18" s="9"/>
      <c r="Q18" s="8"/>
      <c r="R18" s="9">
        <v>3602.75</v>
      </c>
      <c r="S18" s="8"/>
      <c r="T18" s="9">
        <v>555656.25</v>
      </c>
      <c r="U18" s="8"/>
      <c r="V18" s="9"/>
      <c r="W18" s="8"/>
      <c r="X18" s="9"/>
      <c r="Y18" s="8"/>
      <c r="Z18" s="28">
        <f t="shared" si="3"/>
        <v>2800680.21</v>
      </c>
      <c r="AA18" s="28">
        <f t="shared" si="3"/>
        <v>0</v>
      </c>
    </row>
    <row r="19" spans="1:27" ht="12.95" customHeight="1">
      <c r="A19" s="7" t="s">
        <v>30</v>
      </c>
      <c r="B19" s="8"/>
      <c r="C19" s="8"/>
      <c r="D19" s="8">
        <v>3655925.58</v>
      </c>
      <c r="E19" s="8"/>
      <c r="F19" s="8">
        <v>2267388.5100000002</v>
      </c>
      <c r="G19" s="8"/>
      <c r="H19" s="8"/>
      <c r="I19" s="8"/>
      <c r="J19" s="9"/>
      <c r="K19" s="8"/>
      <c r="L19" s="9"/>
      <c r="M19" s="8"/>
      <c r="N19" s="9"/>
      <c r="O19" s="8"/>
      <c r="P19" s="9"/>
      <c r="Q19" s="8"/>
      <c r="R19" s="9">
        <v>7917.44</v>
      </c>
      <c r="S19" s="8"/>
      <c r="T19" s="9">
        <v>961827.24</v>
      </c>
      <c r="U19" s="8"/>
      <c r="V19" s="9"/>
      <c r="W19" s="8"/>
      <c r="X19" s="9"/>
      <c r="Y19" s="8"/>
      <c r="Z19" s="28">
        <f t="shared" si="3"/>
        <v>6893058.7700000005</v>
      </c>
      <c r="AA19" s="28">
        <f t="shared" si="3"/>
        <v>0</v>
      </c>
    </row>
    <row r="20" spans="1:27" ht="23.25" hidden="1" customHeight="1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28">
        <f t="shared" ref="Z20" si="4">B20+D20+F20+H20+J20+L20+N20+P20+R20+T20+V20+X20</f>
        <v>0</v>
      </c>
      <c r="AA20" s="28">
        <f t="shared" ref="AA20" si="5">C20+E20+G20+I20+K20+M20+O20+Q20+S20+U20+W20+Y20</f>
        <v>0</v>
      </c>
    </row>
    <row r="21" spans="1:27" ht="33.75" hidden="1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28">
        <f t="shared" si="3"/>
        <v>0</v>
      </c>
      <c r="AA21" s="28">
        <f t="shared" si="3"/>
        <v>0</v>
      </c>
    </row>
    <row r="22" spans="1:27" ht="12.95" hidden="1" customHeight="1">
      <c r="A22" s="7" t="s">
        <v>32</v>
      </c>
      <c r="B22" s="8"/>
      <c r="C22" s="8"/>
      <c r="D22" s="8"/>
      <c r="E22" s="8"/>
      <c r="F22" s="8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28">
        <f t="shared" si="3"/>
        <v>0</v>
      </c>
      <c r="AA22" s="28">
        <f t="shared" si="3"/>
        <v>0</v>
      </c>
    </row>
    <row r="23" spans="1:27" ht="22.5" hidden="1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28">
        <f t="shared" si="3"/>
        <v>0</v>
      </c>
      <c r="AA23" s="28">
        <f t="shared" si="3"/>
        <v>0</v>
      </c>
    </row>
    <row r="24" spans="1:27" ht="12.95" customHeight="1">
      <c r="A24" s="7" t="s">
        <v>16</v>
      </c>
      <c r="B24" s="8"/>
      <c r="C24" s="8"/>
      <c r="D24" s="8">
        <v>613409</v>
      </c>
      <c r="E24" s="8"/>
      <c r="F24" s="8">
        <v>263.94</v>
      </c>
      <c r="G24" s="8"/>
      <c r="H24" s="8"/>
      <c r="I24" s="8"/>
      <c r="J24" s="9"/>
      <c r="K24" s="8"/>
      <c r="L24" s="9"/>
      <c r="M24" s="8"/>
      <c r="N24" s="9"/>
      <c r="O24" s="8"/>
      <c r="P24" s="9"/>
      <c r="Q24" s="8"/>
      <c r="R24" s="9">
        <v>18725</v>
      </c>
      <c r="S24" s="8"/>
      <c r="T24" s="9">
        <v>1921857.79</v>
      </c>
      <c r="U24" s="8"/>
      <c r="V24" s="9"/>
      <c r="W24" s="8"/>
      <c r="X24" s="9"/>
      <c r="Y24" s="8"/>
      <c r="Z24" s="28">
        <f t="shared" si="3"/>
        <v>2554255.73</v>
      </c>
      <c r="AA24" s="28">
        <f t="shared" si="3"/>
        <v>0</v>
      </c>
    </row>
    <row r="25" spans="1:27" ht="12.95" customHeight="1">
      <c r="A25" s="7" t="s">
        <v>34</v>
      </c>
      <c r="B25" s="8"/>
      <c r="C25" s="8"/>
      <c r="D25" s="8">
        <v>314036</v>
      </c>
      <c r="E25" s="8"/>
      <c r="F25" s="8">
        <v>682</v>
      </c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>
        <v>72490</v>
      </c>
      <c r="S25" s="8"/>
      <c r="T25" s="9">
        <v>17185</v>
      </c>
      <c r="U25" s="8"/>
      <c r="V25" s="9"/>
      <c r="W25" s="8"/>
      <c r="X25" s="9"/>
      <c r="Y25" s="8"/>
      <c r="Z25" s="28">
        <f t="shared" si="3"/>
        <v>404393</v>
      </c>
      <c r="AA25" s="28">
        <f t="shared" si="3"/>
        <v>0</v>
      </c>
    </row>
    <row r="26" spans="1:27" ht="12.95" hidden="1" customHeight="1">
      <c r="A26" s="7" t="s">
        <v>50</v>
      </c>
      <c r="B26" s="19"/>
      <c r="C26" s="19"/>
      <c r="D26" s="19"/>
      <c r="E26" s="19"/>
      <c r="F26" s="19"/>
      <c r="G26" s="19"/>
      <c r="H26" s="19"/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0"/>
      <c r="U26" s="19"/>
      <c r="V26" s="20"/>
      <c r="W26" s="19"/>
      <c r="X26" s="20"/>
      <c r="Y26" s="19"/>
      <c r="Z26" s="28">
        <f t="shared" ref="Z26" si="6">B26+D26+F26+H26+J26+L26+N26+P26+R26+T26+V26+X26</f>
        <v>0</v>
      </c>
      <c r="AA26" s="28">
        <f t="shared" ref="AA26" si="7">C26+E26+G26+I26+K26+M26+O26+Q26+S26+U26+W26+Y26</f>
        <v>0</v>
      </c>
    </row>
    <row r="27" spans="1:27" ht="12.95" customHeight="1">
      <c r="A27" s="10" t="s">
        <v>35</v>
      </c>
      <c r="B27" s="38">
        <f>SUM(B28:B30)</f>
        <v>0</v>
      </c>
      <c r="C27" s="38">
        <f t="shared" ref="C27:Y27" si="8">SUM(C28:C30)</f>
        <v>0</v>
      </c>
      <c r="D27" s="38">
        <f t="shared" si="8"/>
        <v>26066158.449999999</v>
      </c>
      <c r="E27" s="38">
        <f t="shared" si="8"/>
        <v>0</v>
      </c>
      <c r="F27" s="38">
        <f t="shared" si="8"/>
        <v>8073.35</v>
      </c>
      <c r="G27" s="38">
        <f t="shared" si="8"/>
        <v>0</v>
      </c>
      <c r="H27" s="38">
        <f t="shared" si="8"/>
        <v>0</v>
      </c>
      <c r="I27" s="38">
        <f t="shared" si="8"/>
        <v>0</v>
      </c>
      <c r="J27" s="38">
        <f t="shared" si="8"/>
        <v>0</v>
      </c>
      <c r="K27" s="38">
        <f t="shared" si="8"/>
        <v>0</v>
      </c>
      <c r="L27" s="38">
        <f t="shared" si="8"/>
        <v>0</v>
      </c>
      <c r="M27" s="38">
        <f t="shared" si="8"/>
        <v>0</v>
      </c>
      <c r="N27" s="38">
        <f t="shared" si="8"/>
        <v>0</v>
      </c>
      <c r="O27" s="38">
        <f t="shared" si="8"/>
        <v>0</v>
      </c>
      <c r="P27" s="38">
        <f t="shared" si="8"/>
        <v>0</v>
      </c>
      <c r="Q27" s="38">
        <f t="shared" si="8"/>
        <v>0</v>
      </c>
      <c r="R27" s="38">
        <f t="shared" si="8"/>
        <v>0</v>
      </c>
      <c r="S27" s="38">
        <f t="shared" si="8"/>
        <v>0</v>
      </c>
      <c r="T27" s="38">
        <f t="shared" si="8"/>
        <v>128095.48</v>
      </c>
      <c r="U27" s="38">
        <f t="shared" si="8"/>
        <v>0</v>
      </c>
      <c r="V27" s="38">
        <f t="shared" si="8"/>
        <v>0</v>
      </c>
      <c r="W27" s="38">
        <f t="shared" si="8"/>
        <v>0</v>
      </c>
      <c r="X27" s="38">
        <f t="shared" si="8"/>
        <v>0</v>
      </c>
      <c r="Y27" s="38">
        <f t="shared" si="8"/>
        <v>0</v>
      </c>
      <c r="Z27" s="28">
        <f t="shared" si="3"/>
        <v>26202327.280000001</v>
      </c>
      <c r="AA27" s="28">
        <f t="shared" si="3"/>
        <v>0</v>
      </c>
    </row>
    <row r="28" spans="1:27" ht="12.95" hidden="1" customHeight="1">
      <c r="A28" s="23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28">
        <f t="shared" si="3"/>
        <v>0</v>
      </c>
      <c r="AA28" s="28">
        <f t="shared" si="3"/>
        <v>0</v>
      </c>
    </row>
    <row r="29" spans="1:27" ht="12.75" customHeight="1">
      <c r="A29" s="23" t="s">
        <v>37</v>
      </c>
      <c r="B29" s="8"/>
      <c r="C29" s="8"/>
      <c r="D29" s="39">
        <v>25363165.899999999</v>
      </c>
      <c r="E29" s="39"/>
      <c r="F29" s="39"/>
      <c r="G29" s="39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0"/>
      <c r="S29" s="39"/>
      <c r="T29" s="40"/>
      <c r="U29" s="39"/>
      <c r="V29" s="40"/>
      <c r="W29" s="39"/>
      <c r="X29" s="40"/>
      <c r="Y29" s="39"/>
      <c r="Z29" s="41">
        <f t="shared" si="3"/>
        <v>25363165.899999999</v>
      </c>
      <c r="AA29" s="41">
        <f t="shared" si="3"/>
        <v>0</v>
      </c>
    </row>
    <row r="30" spans="1:27" ht="12.95" customHeight="1">
      <c r="A30" s="24" t="s">
        <v>38</v>
      </c>
      <c r="B30" s="9"/>
      <c r="C30" s="9"/>
      <c r="D30" s="40">
        <v>702992.55</v>
      </c>
      <c r="E30" s="40"/>
      <c r="F30" s="40">
        <v>8073.35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>
        <v>128095.48</v>
      </c>
      <c r="U30" s="40"/>
      <c r="V30" s="40"/>
      <c r="W30" s="40"/>
      <c r="X30" s="40"/>
      <c r="Y30" s="40"/>
      <c r="Z30" s="41">
        <f t="shared" si="3"/>
        <v>839161.38</v>
      </c>
      <c r="AA30" s="41">
        <f t="shared" si="3"/>
        <v>0</v>
      </c>
    </row>
    <row r="31" spans="1:27" s="14" customFormat="1" ht="12.9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>
      <c r="A33" s="59" t="s">
        <v>48</v>
      </c>
      <c r="B33" s="59"/>
      <c r="C33" s="60"/>
      <c r="D33" s="60"/>
      <c r="E33"/>
      <c r="F33" s="54" t="s">
        <v>49</v>
      </c>
      <c r="G33" s="54"/>
      <c r="H33" s="54"/>
      <c r="I33" s="54"/>
      <c r="J33" s="54"/>
      <c r="K33" s="54"/>
      <c r="L33" s="54"/>
      <c r="M33" s="54"/>
      <c r="Z33" s="15"/>
    </row>
    <row r="34" spans="1:26" hidden="1">
      <c r="A34"/>
      <c r="B34"/>
      <c r="C34" s="53" t="s">
        <v>40</v>
      </c>
      <c r="D34" s="53"/>
      <c r="E34"/>
      <c r="F34" s="53" t="s">
        <v>41</v>
      </c>
      <c r="G34" s="55"/>
      <c r="H34" s="55"/>
      <c r="I34" s="55"/>
      <c r="J34" s="55"/>
      <c r="K34" s="55"/>
      <c r="L34" s="55"/>
      <c r="M34" s="55"/>
    </row>
    <row r="35" spans="1:26" hidden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26" ht="15.75" hidden="1">
      <c r="A36" s="59" t="s">
        <v>42</v>
      </c>
      <c r="B36" s="59"/>
      <c r="C36" s="60"/>
      <c r="D36" s="60"/>
      <c r="E36"/>
      <c r="F36" s="54" t="s">
        <v>47</v>
      </c>
      <c r="G36" s="54"/>
      <c r="H36" s="54"/>
      <c r="I36" s="54"/>
      <c r="J36" s="54"/>
      <c r="K36" s="54"/>
      <c r="L36" s="54"/>
      <c r="M36" s="54"/>
    </row>
    <row r="37" spans="1:26" hidden="1">
      <c r="A37"/>
      <c r="B37"/>
      <c r="C37" s="53" t="s">
        <v>40</v>
      </c>
      <c r="D37" s="53"/>
      <c r="E37"/>
      <c r="F37" s="53" t="s">
        <v>41</v>
      </c>
      <c r="G37" s="55"/>
      <c r="H37" s="55"/>
      <c r="I37" s="55"/>
      <c r="J37" s="55"/>
      <c r="K37" s="55"/>
      <c r="L37" s="55"/>
      <c r="M37" s="55"/>
    </row>
    <row r="38" spans="1:26" hidden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26" ht="15.75" hidden="1">
      <c r="A39" s="59" t="s">
        <v>43</v>
      </c>
      <c r="B39" s="59"/>
      <c r="C39" s="60"/>
      <c r="D39" s="60"/>
      <c r="E39"/>
      <c r="F39" s="54" t="s">
        <v>45</v>
      </c>
      <c r="G39" s="54"/>
      <c r="H39" s="54"/>
      <c r="I39" s="54"/>
      <c r="J39" s="54"/>
      <c r="K39" s="16"/>
      <c r="L39" s="54" t="s">
        <v>46</v>
      </c>
      <c r="M39" s="54"/>
    </row>
    <row r="40" spans="1:26" hidden="1">
      <c r="A40"/>
      <c r="B40"/>
      <c r="C40" s="53" t="s">
        <v>40</v>
      </c>
      <c r="D40" s="53"/>
      <c r="E40"/>
      <c r="F40" s="53" t="s">
        <v>41</v>
      </c>
      <c r="G40" s="53"/>
      <c r="H40" s="53"/>
      <c r="I40" s="53"/>
      <c r="J40" s="53"/>
      <c r="K40" s="17"/>
      <c r="L40" s="53" t="s">
        <v>44</v>
      </c>
      <c r="M40" s="53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23">
    <mergeCell ref="A39:B39"/>
    <mergeCell ref="C39:D39"/>
    <mergeCell ref="F39:J39"/>
    <mergeCell ref="L39:M39"/>
    <mergeCell ref="C40:D40"/>
    <mergeCell ref="F40:J40"/>
    <mergeCell ref="L40:M40"/>
    <mergeCell ref="A36:B36"/>
    <mergeCell ref="C36:D36"/>
    <mergeCell ref="F36:M36"/>
    <mergeCell ref="C37:D37"/>
    <mergeCell ref="F37:M37"/>
    <mergeCell ref="A33:B33"/>
    <mergeCell ref="C33:D33"/>
    <mergeCell ref="F33:M33"/>
    <mergeCell ref="C34:D34"/>
    <mergeCell ref="F34:M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31:AA32 B7:Y11 B65545:Y65549 B131081:Y131085 B196617:Y196621 B262153:Y262157 B327689:Y327693 B393225:Y393229 B458761:Y458765 B524297:Y524301 B589833:Y589837 B655369:Y655373 B720905:Y720909 B786441:Y786445 B851977:Y851981 B917513:Y917517 B983049:Y983053 B13:Y26 B65551:Y65562 B131087:Y131098 B196623:Y196634 B262159:Y262170 B327695:Y327706 B393231:Y393242 B458767:Y458778 B524303:Y524314 B589839:Y589850 B655375:Y655386 B720911:Y720922 B786447:Y786458 B851983:Y851994 B917519:Y917530 B983055:Y983066 B28:Y32 B65564:Y65568 B131100:Y131104 B196636:Y196640 B262172:Y262176 B327708:Y327712 B393244:Y393248 B458780:Y458784 B524316:Y524320 B589852:Y589856 B655388:Y655392 B720924:Y720928 B786460:Y786464 B851996:Y852000 B917532:Y917536 B983068:Y983072 AA65545:AA65549 AA131081:AA131085 AA196617:AA196621 AA262153:AA262157 AA327689:AA327693 AA393225:AA393229 AA458761:AA458765 AA524297:AA524301 AA589833:AA589837 AA655369:AA655373 AA720905:AA720909 AA786441:AA786445 AA851977:AA851981 AA917513:AA917517 AA983049:AA983053 AA65551:AA65562 AA131087:AA131098 AA196623:AA196634 AA262159:AA262170 AA327695:AA327706 AA393231:AA393242 AA458767:AA458778 AA524303:AA524314 AA589839:AA589850 AA655375:AA655386 AA720911:AA720922 AA786447:AA786458 AA851983:AA851994 AA917519:AA917530 AA983055:AA983066 AA65564:AA65568 AA131100:AA131104 AA196636:AA196640 AA262172:AA262176 AA327708:AA327712 AA393244:AA393248 AA458780:AA458784 AA524316:AA524320 AA589852:AA589856 AA655388:AA655392 AA720924:AA720928 AA786460:AA786464 AA851996:AA852000 AA917532:AA917536 AA983068:AA983072">
      <formula1>-10000000000</formula1>
      <formula2>10000000000</formula2>
    </dataValidation>
  </dataValidations>
  <pageMargins left="0.15748031496062992" right="0.15748031496062992" top="0.74803149606299213" bottom="0.19" header="0.31496062992125984" footer="0.1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ДЗ_БюдСр</vt:lpstr>
      <vt:lpstr>ДЗ_ВнеБюдСр</vt:lpstr>
      <vt:lpstr>КЗ_БюдСр</vt:lpstr>
      <vt:lpstr>КЗ_ВнеБюдСр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smirnovatg</cp:lastModifiedBy>
  <cp:lastPrinted>2018-11-18T08:36:15Z</cp:lastPrinted>
  <dcterms:created xsi:type="dcterms:W3CDTF">2016-02-19T08:05:31Z</dcterms:created>
  <dcterms:modified xsi:type="dcterms:W3CDTF">2018-11-23T06:09:25Z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659437605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T_Smirnova@cherepovetscity.ru</vt:lpwstr>
  </property>
  <property fmtid="{D5CDD505-2E9C-101B-9397-08002B2CF9AE}" pid="6" name="_AuthorEmailDisplayName">
    <vt:lpwstr>Смирнова Татьяна Георгиевна</vt:lpwstr>
  </property>
</Properties>
</file>