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ДЗ_БюдСр" sheetId="4" r:id="rId1"/>
    <sheet name="ДЗ_ВнеБюдСр" sheetId="3" r:id="rId2"/>
    <sheet name="КЗ_БюдСр" sheetId="1" r:id="rId3"/>
    <sheet name="КЗ_ВнеБюдСр" sheetId="2" r:id="rId4"/>
  </sheets>
  <definedNames>
    <definedName name="_xlnm.Print_Area" localSheetId="2">КЗ_БюдСр!$A$1:$AA$31</definedName>
    <definedName name="_xlnm.Print_Area" localSheetId="3">КЗ_ВнеБюдСр!$A$1:$AA$31</definedName>
  </definedNames>
  <calcPr calcId="125725"/>
</workbook>
</file>

<file path=xl/calcChain.xml><?xml version="1.0" encoding="utf-8"?>
<calcChain xmlns="http://schemas.openxmlformats.org/spreadsheetml/2006/main">
  <c r="Z21" i="3"/>
  <c r="AA21"/>
  <c r="Z21" i="1"/>
  <c r="AA21"/>
  <c r="Z21" i="2"/>
  <c r="AA21"/>
  <c r="Z21" i="4"/>
  <c r="AA21"/>
  <c r="Z27" i="3"/>
  <c r="AA27"/>
  <c r="Z27" i="1"/>
  <c r="AA27"/>
  <c r="Z27" i="2"/>
  <c r="AA27"/>
  <c r="Z27" i="4"/>
  <c r="AA27"/>
  <c r="AA30" i="3"/>
  <c r="D28" i="4"/>
  <c r="E28"/>
  <c r="F28"/>
  <c r="G28"/>
  <c r="H28"/>
  <c r="I28"/>
  <c r="J28"/>
  <c r="K28"/>
  <c r="L28"/>
  <c r="M28"/>
  <c r="O28"/>
  <c r="P28"/>
  <c r="Q28"/>
  <c r="U28"/>
  <c r="O28" i="1"/>
  <c r="P28"/>
  <c r="Q28"/>
  <c r="AA8" i="2"/>
  <c r="AA9"/>
  <c r="AA10"/>
  <c r="AA11"/>
  <c r="AA12"/>
  <c r="AA14"/>
  <c r="AA15"/>
  <c r="AA16"/>
  <c r="AA17"/>
  <c r="AA18"/>
  <c r="AA19"/>
  <c r="AA20"/>
  <c r="AA22"/>
  <c r="AA23"/>
  <c r="AA24"/>
  <c r="AA25"/>
  <c r="AA26"/>
  <c r="AA29"/>
  <c r="AA30"/>
  <c r="AA31"/>
  <c r="AA8" i="1"/>
  <c r="AA9"/>
  <c r="AA10"/>
  <c r="AA11"/>
  <c r="AA12"/>
  <c r="AA14"/>
  <c r="AA15"/>
  <c r="AA16"/>
  <c r="AA17"/>
  <c r="AA18"/>
  <c r="AA19"/>
  <c r="AA20"/>
  <c r="AA22"/>
  <c r="AA23"/>
  <c r="AA24"/>
  <c r="AA25"/>
  <c r="AA26"/>
  <c r="AA29"/>
  <c r="AA30"/>
  <c r="AA31"/>
  <c r="Z8"/>
  <c r="AA8" i="3"/>
  <c r="AA9"/>
  <c r="AA10"/>
  <c r="AA11"/>
  <c r="AA12"/>
  <c r="AA14"/>
  <c r="AA15"/>
  <c r="AA16"/>
  <c r="AA17"/>
  <c r="AA18"/>
  <c r="AA19"/>
  <c r="AA20"/>
  <c r="AA22"/>
  <c r="AA23"/>
  <c r="AA24"/>
  <c r="AA25"/>
  <c r="AA26"/>
  <c r="AA29"/>
  <c r="AA31"/>
  <c r="AA8" i="4"/>
  <c r="AA9"/>
  <c r="AA10"/>
  <c r="AA11"/>
  <c r="AA12"/>
  <c r="AA14"/>
  <c r="AA15"/>
  <c r="AA16"/>
  <c r="AA17"/>
  <c r="AA18"/>
  <c r="AA19"/>
  <c r="AA20"/>
  <c r="AA22"/>
  <c r="AA23"/>
  <c r="AA24"/>
  <c r="AA25"/>
  <c r="AA26"/>
  <c r="AA29"/>
  <c r="AA30"/>
  <c r="AA31"/>
  <c r="Z8" i="3"/>
  <c r="B13" l="1"/>
  <c r="Z29"/>
  <c r="Z30"/>
  <c r="Z31"/>
  <c r="Z14"/>
  <c r="Z15"/>
  <c r="Z16"/>
  <c r="Z17"/>
  <c r="Z18"/>
  <c r="Z19"/>
  <c r="Z20"/>
  <c r="Z22"/>
  <c r="Z23"/>
  <c r="Z24"/>
  <c r="Z25"/>
  <c r="Z26"/>
  <c r="Z9"/>
  <c r="Z10"/>
  <c r="Z11"/>
  <c r="Z12"/>
  <c r="Z29" i="4"/>
  <c r="Z30"/>
  <c r="Z31"/>
  <c r="Z14"/>
  <c r="Z15"/>
  <c r="Z16"/>
  <c r="Z17"/>
  <c r="Z18"/>
  <c r="Z19"/>
  <c r="Z20"/>
  <c r="Z22"/>
  <c r="Z23"/>
  <c r="Z24"/>
  <c r="Z25"/>
  <c r="Z26"/>
  <c r="Z8"/>
  <c r="Z9"/>
  <c r="Z10"/>
  <c r="Z11"/>
  <c r="Z12"/>
  <c r="Z29" i="2"/>
  <c r="Z30"/>
  <c r="Z31"/>
  <c r="Z14"/>
  <c r="Z15"/>
  <c r="Z16"/>
  <c r="Z17"/>
  <c r="Z18"/>
  <c r="Z19"/>
  <c r="Z20"/>
  <c r="Z22"/>
  <c r="Z23"/>
  <c r="Z24"/>
  <c r="Z25"/>
  <c r="Z26"/>
  <c r="Z8"/>
  <c r="Z9"/>
  <c r="Z10"/>
  <c r="Z11"/>
  <c r="Z12"/>
  <c r="Z30" i="1"/>
  <c r="Z31"/>
  <c r="Z29"/>
  <c r="Z14"/>
  <c r="Z15"/>
  <c r="Z16"/>
  <c r="Z17"/>
  <c r="Z18"/>
  <c r="Z19"/>
  <c r="Z20"/>
  <c r="Z22"/>
  <c r="Z23"/>
  <c r="Z24"/>
  <c r="Z25"/>
  <c r="Z26"/>
  <c r="Z9" l="1"/>
  <c r="Z10"/>
  <c r="Z11"/>
  <c r="Z12"/>
  <c r="Y28" i="4"/>
  <c r="X28"/>
  <c r="W28"/>
  <c r="C28"/>
  <c r="Y13"/>
  <c r="X13"/>
  <c r="W13"/>
  <c r="V7"/>
  <c r="U13"/>
  <c r="U7" s="1"/>
  <c r="T13"/>
  <c r="T7" s="1"/>
  <c r="R13"/>
  <c r="Q13"/>
  <c r="Q7" s="1"/>
  <c r="P13"/>
  <c r="P7" s="1"/>
  <c r="O13"/>
  <c r="N7"/>
  <c r="M13"/>
  <c r="M7" s="1"/>
  <c r="L13"/>
  <c r="L7" s="1"/>
  <c r="K13"/>
  <c r="J13"/>
  <c r="J7" s="1"/>
  <c r="I13"/>
  <c r="I7" s="1"/>
  <c r="H13"/>
  <c r="H7" s="1"/>
  <c r="G13"/>
  <c r="F13"/>
  <c r="F7" s="1"/>
  <c r="E13"/>
  <c r="E7" s="1"/>
  <c r="D13"/>
  <c r="C13"/>
  <c r="B13"/>
  <c r="Y28" i="3"/>
  <c r="X28"/>
  <c r="W28"/>
  <c r="V28"/>
  <c r="U28"/>
  <c r="T28"/>
  <c r="S28"/>
  <c r="Q28"/>
  <c r="P28"/>
  <c r="O28"/>
  <c r="N28"/>
  <c r="M28"/>
  <c r="L28"/>
  <c r="K28"/>
  <c r="J28"/>
  <c r="I28"/>
  <c r="H28"/>
  <c r="G28"/>
  <c r="F28"/>
  <c r="E28"/>
  <c r="D28"/>
  <c r="C28"/>
  <c r="B28"/>
  <c r="Y13"/>
  <c r="Y7" s="1"/>
  <c r="X13"/>
  <c r="W13"/>
  <c r="W7" s="1"/>
  <c r="V13"/>
  <c r="T13"/>
  <c r="S13"/>
  <c r="S7" s="1"/>
  <c r="R13"/>
  <c r="R7" s="1"/>
  <c r="Q13"/>
  <c r="Q7" s="1"/>
  <c r="P13"/>
  <c r="P7" s="1"/>
  <c r="O13"/>
  <c r="O7" s="1"/>
  <c r="N13"/>
  <c r="M13"/>
  <c r="M7" s="1"/>
  <c r="L13"/>
  <c r="L7" s="1"/>
  <c r="K13"/>
  <c r="K7" s="1"/>
  <c r="J13"/>
  <c r="J7" s="1"/>
  <c r="I13"/>
  <c r="I7" s="1"/>
  <c r="H13"/>
  <c r="G13"/>
  <c r="G7" s="1"/>
  <c r="F13"/>
  <c r="E13"/>
  <c r="D13"/>
  <c r="D7" s="1"/>
  <c r="C13"/>
  <c r="Y28" i="2"/>
  <c r="X28"/>
  <c r="W28"/>
  <c r="V28"/>
  <c r="U28"/>
  <c r="T28"/>
  <c r="S28"/>
  <c r="Q28"/>
  <c r="P28"/>
  <c r="O28"/>
  <c r="N28"/>
  <c r="M28"/>
  <c r="L28"/>
  <c r="K28"/>
  <c r="J28"/>
  <c r="I28"/>
  <c r="H28"/>
  <c r="G28"/>
  <c r="F28"/>
  <c r="D28"/>
  <c r="C28"/>
  <c r="B28"/>
  <c r="Y13"/>
  <c r="X13"/>
  <c r="W13"/>
  <c r="V13"/>
  <c r="V7" s="1"/>
  <c r="U13"/>
  <c r="T13"/>
  <c r="S13"/>
  <c r="R13"/>
  <c r="R7" s="1"/>
  <c r="Q13"/>
  <c r="P13"/>
  <c r="O13"/>
  <c r="N13"/>
  <c r="N7" s="1"/>
  <c r="M13"/>
  <c r="L13"/>
  <c r="K13"/>
  <c r="J13"/>
  <c r="I13"/>
  <c r="H13"/>
  <c r="G13"/>
  <c r="F13"/>
  <c r="F7" s="1"/>
  <c r="E13"/>
  <c r="D13"/>
  <c r="C13"/>
  <c r="B13"/>
  <c r="Y28" i="1"/>
  <c r="W28"/>
  <c r="V28"/>
  <c r="U28"/>
  <c r="S28"/>
  <c r="R28"/>
  <c r="E28"/>
  <c r="D28"/>
  <c r="C28"/>
  <c r="Y13"/>
  <c r="W13"/>
  <c r="V13"/>
  <c r="U13"/>
  <c r="T13"/>
  <c r="S13"/>
  <c r="R13"/>
  <c r="Q13"/>
  <c r="Q7" s="1"/>
  <c r="P13"/>
  <c r="O13"/>
  <c r="O7" s="1"/>
  <c r="N7"/>
  <c r="M13"/>
  <c r="L13"/>
  <c r="L7" s="1"/>
  <c r="K13"/>
  <c r="J13"/>
  <c r="J7" s="1"/>
  <c r="I13"/>
  <c r="I7" s="1"/>
  <c r="H13"/>
  <c r="H7" s="1"/>
  <c r="G13"/>
  <c r="F7"/>
  <c r="E13"/>
  <c r="E7" s="1"/>
  <c r="D13"/>
  <c r="D7" s="1"/>
  <c r="C13"/>
  <c r="Y7"/>
  <c r="G7" l="1"/>
  <c r="Y7" i="4"/>
  <c r="X7"/>
  <c r="X7" i="1"/>
  <c r="W7"/>
  <c r="AA28" i="4"/>
  <c r="U7" i="3"/>
  <c r="S7" i="1"/>
  <c r="K7"/>
  <c r="R7"/>
  <c r="D7" i="4"/>
  <c r="AA13" i="2"/>
  <c r="AA28" i="3"/>
  <c r="C7"/>
  <c r="AA13"/>
  <c r="Z13"/>
  <c r="C7" i="4"/>
  <c r="AA13"/>
  <c r="AA28" i="2"/>
  <c r="AA28" i="1"/>
  <c r="C7"/>
  <c r="AA13"/>
  <c r="E7" i="3"/>
  <c r="V7" i="1"/>
  <c r="U7"/>
  <c r="M7"/>
  <c r="Z13"/>
  <c r="B7"/>
  <c r="Z28" i="2"/>
  <c r="Z13"/>
  <c r="J7"/>
  <c r="E7"/>
  <c r="I7"/>
  <c r="M7"/>
  <c r="Q7"/>
  <c r="U7"/>
  <c r="Y7"/>
  <c r="B7"/>
  <c r="D7"/>
  <c r="H7"/>
  <c r="L7"/>
  <c r="P7"/>
  <c r="T7"/>
  <c r="X7"/>
  <c r="G7" i="4"/>
  <c r="O7"/>
  <c r="K7"/>
  <c r="W7"/>
  <c r="S7"/>
  <c r="Z13"/>
  <c r="B7"/>
  <c r="R7"/>
  <c r="T7" i="3"/>
  <c r="F7"/>
  <c r="N7"/>
  <c r="V7"/>
  <c r="H7"/>
  <c r="X7"/>
  <c r="Z28"/>
  <c r="Z28" i="4"/>
  <c r="C7" i="2"/>
  <c r="G7"/>
  <c r="K7"/>
  <c r="O7"/>
  <c r="S7"/>
  <c r="W7"/>
  <c r="P7" i="1"/>
  <c r="T7"/>
  <c r="Z28"/>
  <c r="B7" i="3"/>
  <c r="Z7" i="4" l="1"/>
  <c r="AA7" i="3"/>
  <c r="Z7"/>
  <c r="AA7" i="4"/>
  <c r="Z7" i="2"/>
  <c r="AA7"/>
  <c r="AA7" i="1"/>
  <c r="Z7"/>
</calcChain>
</file>

<file path=xl/sharedStrings.xml><?xml version="1.0" encoding="utf-8"?>
<sst xmlns="http://schemas.openxmlformats.org/spreadsheetml/2006/main" count="278" uniqueCount="62">
  <si>
    <t>Наименование сферы (органов управления и муниципальных учреждений, относящихся к сфере) и мероприятий расходов</t>
  </si>
  <si>
    <t xml:space="preserve">Всего кредиторская задолженность </t>
  </si>
  <si>
    <t>в т.ч. просро-ченная задолжен-ность</t>
  </si>
  <si>
    <t>Показатель</t>
  </si>
  <si>
    <t>Аппарат управления</t>
  </si>
  <si>
    <t xml:space="preserve">в т.ч. 
просро-ченная задолжен-ность </t>
  </si>
  <si>
    <t xml:space="preserve">Образование </t>
  </si>
  <si>
    <t>Культура</t>
  </si>
  <si>
    <t>Социальная политика</t>
  </si>
  <si>
    <t>Ведомственные целевые программы</t>
  </si>
  <si>
    <t>ЖКХ</t>
  </si>
  <si>
    <t>Капитальное строительство</t>
  </si>
  <si>
    <t>Соц. выплаты и льготы отдельным категориям граждан</t>
  </si>
  <si>
    <t>Муниципальные казенные и бюджетные учреждения, подведомственные мэрии города Череповца</t>
  </si>
  <si>
    <t>Физическая культура и спорт</t>
  </si>
  <si>
    <t>Муниципальные казенные учреждения, подведомственные комитету по управлению имуществом города</t>
  </si>
  <si>
    <t>Прочие расходы</t>
  </si>
  <si>
    <t>Задолженность всего, в т.ч.: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</si>
  <si>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</si>
  <si>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</si>
  <si>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</si>
  <si>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</si>
  <si>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</si>
  <si>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услуги, в т.ч.:</t>
  </si>
  <si>
    <t>отопление</t>
  </si>
  <si>
    <t>освещение</t>
  </si>
  <si>
    <t>водоснабжение</t>
  </si>
  <si>
    <t>прочие 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</si>
  <si>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</si>
  <si>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</si>
  <si>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</si>
  <si>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</si>
  <si>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</si>
  <si>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</si>
  <si>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основных средств</t>
  </si>
  <si>
    <t>Увеличение стоимости материальных запасов, в т. ч.:</t>
  </si>
  <si>
    <t>медикаменты</t>
  </si>
  <si>
    <t>продукты питания</t>
  </si>
  <si>
    <t>прочие материальные запасы</t>
  </si>
  <si>
    <t xml:space="preserve">Всего дебиторская задолженность </t>
  </si>
  <si>
    <t>(подпись)</t>
  </si>
  <si>
    <t>(расшифровка подписи)</t>
  </si>
  <si>
    <t>Главный бухгалтер</t>
  </si>
  <si>
    <t>Исполнитель</t>
  </si>
  <si>
    <t>(телефон)</t>
  </si>
  <si>
    <t>Е.А. Ератина</t>
  </si>
  <si>
    <t>50-00-91</t>
  </si>
  <si>
    <t>Муниципальное образование области город Череповец</t>
  </si>
  <si>
    <t>Е.С. Югова</t>
  </si>
  <si>
    <t>Руководитель</t>
  </si>
  <si>
    <t>Н.В. Голуб</t>
  </si>
  <si>
    <t>Увеличение стоимости нематериальных активов</t>
  </si>
  <si>
    <t>Безвозмездные перечисления государственным и муниципальным организациям</t>
  </si>
  <si>
    <t>Объем кредиторской задолженности по внебюджетным средствам на 1 января 2018 года.</t>
  </si>
  <si>
    <t>Объем кредиторской задолженности по бюджетным средствам на 1 января 2018 года.</t>
  </si>
  <si>
    <t>Объем дебиторской задолженности по внебюджетным средствам на 1 января 2018 года.</t>
  </si>
  <si>
    <t>Объем дебиторской задолженности по бюджетным средствам на 1 января 2018 года.</t>
  </si>
  <si>
    <t>в т.ч.
просроченная задолженность</t>
  </si>
  <si>
    <t xml:space="preserve">в т.ч. 
просроченная задолженность </t>
  </si>
  <si>
    <t>в т.ч. 
просроченная задолженность</t>
  </si>
  <si>
    <t>в т.ч.
 просроченная задолженность</t>
  </si>
  <si>
    <t>рублей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</si>
</sst>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8.5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9" fontId="3" fillId="2" borderId="1">
      <alignment horizontal="left" vertical="top"/>
    </xf>
    <xf numFmtId="0" fontId="3" fillId="3" borderId="1">
      <alignment horizontal="left" vertical="top" wrapText="1"/>
    </xf>
    <xf numFmtId="0" fontId="3" fillId="4" borderId="1">
      <alignment horizontal="left" vertical="top" wrapText="1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>
      <alignment horizontal="left" vertical="top" wrapText="1"/>
    </xf>
  </cellStyleXfs>
  <cellXfs count="60">
    <xf numFmtId="0" fontId="0" fillId="0" borderId="0" xfId="0"/>
    <xf numFmtId="0" fontId="2" fillId="0" borderId="0" xfId="0" applyFont="1" applyFill="1"/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8" xfId="3" applyFont="1" applyFill="1" applyBorder="1">
      <alignment horizontal="left" vertical="top" wrapText="1"/>
    </xf>
    <xf numFmtId="0" fontId="5" fillId="0" borderId="1" xfId="3" applyFont="1" applyFill="1">
      <alignment horizontal="left" vertical="top" wrapText="1"/>
    </xf>
    <xf numFmtId="4" fontId="5" fillId="0" borderId="6" xfId="5" applyNumberFormat="1" applyFont="1" applyFill="1" applyBorder="1" applyAlignment="1" applyProtection="1">
      <alignment horizontal="right" vertical="center"/>
      <protection locked="0"/>
    </xf>
    <xf numFmtId="4" fontId="5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9" xfId="3" applyFont="1" applyFill="1" applyBorder="1">
      <alignment horizontal="left" vertical="top" wrapText="1"/>
    </xf>
    <xf numFmtId="0" fontId="5" fillId="0" borderId="0" xfId="3" applyFont="1" applyFill="1" applyBorder="1">
      <alignment horizontal="left" vertical="top" wrapText="1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4" fontId="2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horizontal="center" vertical="top"/>
    </xf>
    <xf numFmtId="4" fontId="4" fillId="5" borderId="6" xfId="4" applyNumberFormat="1" applyFont="1" applyFill="1" applyBorder="1" applyAlignment="1">
      <alignment horizontal="right" vertical="center"/>
    </xf>
    <xf numFmtId="4" fontId="5" fillId="5" borderId="6" xfId="5" applyNumberFormat="1" applyFont="1" applyFill="1" applyBorder="1" applyAlignment="1">
      <alignment horizontal="right" vertical="center"/>
    </xf>
    <xf numFmtId="4" fontId="5" fillId="5" borderId="5" xfId="5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4" fontId="5" fillId="0" borderId="5" xfId="5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" xfId="3" applyFont="1" applyFill="1">
      <alignment horizontal="left" vertical="top" wrapText="1"/>
    </xf>
    <xf numFmtId="0" fontId="9" fillId="0" borderId="1" xfId="6" applyFont="1" applyFill="1">
      <alignment horizontal="left" vertical="top" wrapText="1"/>
    </xf>
    <xf numFmtId="0" fontId="9" fillId="0" borderId="6" xfId="3" applyFont="1" applyFill="1" applyBorder="1">
      <alignment horizontal="left" vertical="top" wrapText="1"/>
    </xf>
    <xf numFmtId="0" fontId="9" fillId="0" borderId="6" xfId="6" applyFont="1" applyFill="1" applyBorder="1">
      <alignment horizontal="left" vertical="top" wrapText="1"/>
    </xf>
    <xf numFmtId="0" fontId="0" fillId="0" borderId="10" xfId="0" applyBorder="1"/>
    <xf numFmtId="0" fontId="7" fillId="0" borderId="11" xfId="0" applyFont="1" applyBorder="1" applyAlignment="1">
      <alignment horizontal="center" vertical="top"/>
    </xf>
    <xf numFmtId="0" fontId="6" fillId="0" borderId="0" xfId="0" applyFont="1" applyAlignment="1"/>
    <xf numFmtId="4" fontId="4" fillId="0" borderId="6" xfId="4" applyNumberFormat="1" applyFont="1" applyFill="1" applyBorder="1" applyAlignment="1">
      <alignment horizontal="right" vertical="center"/>
    </xf>
    <xf numFmtId="4" fontId="5" fillId="0" borderId="6" xfId="5" applyNumberFormat="1" applyFont="1" applyFill="1" applyBorder="1" applyAlignment="1">
      <alignment horizontal="right" vertical="center"/>
    </xf>
    <xf numFmtId="4" fontId="5" fillId="0" borderId="5" xfId="5" applyNumberFormat="1" applyFont="1" applyFill="1" applyBorder="1" applyAlignment="1">
      <alignment horizontal="right" vertical="center"/>
    </xf>
    <xf numFmtId="4" fontId="5" fillId="0" borderId="6" xfId="4" applyNumberFormat="1" applyFont="1" applyFill="1" applyBorder="1" applyAlignment="1">
      <alignment horizontal="right" vertical="center"/>
    </xf>
    <xf numFmtId="0" fontId="0" fillId="0" borderId="10" xfId="0" applyBorder="1" applyAlignment="1"/>
    <xf numFmtId="0" fontId="7" fillId="0" borderId="11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49" fontId="4" fillId="0" borderId="5" xfId="1" applyFont="1" applyFill="1" applyBorder="1" applyAlignment="1">
      <alignment horizontal="center" vertical="center"/>
    </xf>
    <xf numFmtId="49" fontId="4" fillId="0" borderId="7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11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0" fillId="0" borderId="10" xfId="0" applyBorder="1"/>
    <xf numFmtId="0" fontId="10" fillId="0" borderId="0" xfId="0" applyFont="1" applyFill="1" applyAlignment="1">
      <alignment horizontal="right"/>
    </xf>
  </cellXfs>
  <cellStyles count="7">
    <cellStyle name="Обычный" xfId="0" builtinId="0"/>
    <cellStyle name="㼿㼿㼿㼠㼿㼿㼿㼠㼿㼠㼿㼿㼿" xfId="4"/>
    <cellStyle name="㼿㼿㼿㼠㼿㼿㼿㼿㼿㼿㼿" xfId="5"/>
    <cellStyle name="㼿㼿㼿㼿‿㼿㼿?" xfId="1"/>
    <cellStyle name="㼿㼿㼿㼿‿㼿㼿㼿㼿㼿㼠㼿㼿㼿" xfId="2"/>
    <cellStyle name="㼿㼿㼿㼿㼠㼿?" xfId="3"/>
    <cellStyle name="㼿㼿㼿㼿㼠㼿‿㼿㼿㼿㼿" xfId="6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AA41"/>
  <sheetViews>
    <sheetView tabSelected="1" zoomScaleNormal="100" workbookViewId="0">
      <selection activeCell="N42" sqref="N42"/>
    </sheetView>
  </sheetViews>
  <sheetFormatPr defaultRowHeight="15"/>
  <cols>
    <col min="1" max="1" width="36.28515625" style="1" customWidth="1"/>
    <col min="2" max="2" width="14.42578125" style="1" customWidth="1"/>
    <col min="3" max="3" width="8" style="1" hidden="1" customWidth="1"/>
    <col min="4" max="4" width="12.85546875" style="1" customWidth="1"/>
    <col min="5" max="5" width="0.85546875" style="1" hidden="1" customWidth="1"/>
    <col min="6" max="6" width="17.140625" style="1" customWidth="1"/>
    <col min="7" max="7" width="8" style="1" hidden="1" customWidth="1"/>
    <col min="8" max="8" width="8.85546875" style="1" hidden="1" customWidth="1"/>
    <col min="9" max="9" width="8" style="1" hidden="1" customWidth="1"/>
    <col min="10" max="10" width="9.2851562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4.7109375" style="1" customWidth="1"/>
    <col min="19" max="19" width="12.140625" style="1" customWidth="1"/>
    <col min="20" max="20" width="10.7109375" style="1" customWidth="1"/>
    <col min="21" max="21" width="8" style="1" hidden="1" customWidth="1"/>
    <col min="22" max="22" width="14.85546875" style="1" customWidth="1"/>
    <col min="23" max="23" width="8" style="1" hidden="1" customWidth="1"/>
    <col min="24" max="24" width="7.7109375" style="1" hidden="1" customWidth="1"/>
    <col min="25" max="25" width="8" style="1" hidden="1" customWidth="1"/>
    <col min="26" max="26" width="13" style="1" customWidth="1"/>
    <col min="27" max="27" width="12.7109375" style="1" customWidth="1"/>
    <col min="28" max="16384" width="9.140625" style="1"/>
  </cols>
  <sheetData>
    <row r="1" spans="1:27" ht="16.5">
      <c r="A1" s="42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6.5">
      <c r="A2" s="50" t="s">
        <v>47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6.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6.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59" t="s">
        <v>61</v>
      </c>
    </row>
    <row r="5" spans="1:27" ht="18.75" customHeight="1">
      <c r="A5" s="48" t="s">
        <v>3</v>
      </c>
      <c r="B5" s="43" t="s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Z5" s="46" t="s">
        <v>39</v>
      </c>
      <c r="AA5" s="46" t="s">
        <v>60</v>
      </c>
    </row>
    <row r="6" spans="1:27" ht="93.75" customHeight="1">
      <c r="A6" s="49"/>
      <c r="B6" s="2" t="s">
        <v>4</v>
      </c>
      <c r="C6" s="2" t="s">
        <v>5</v>
      </c>
      <c r="D6" s="2" t="s">
        <v>6</v>
      </c>
      <c r="E6" s="2" t="s">
        <v>5</v>
      </c>
      <c r="F6" s="2" t="s">
        <v>7</v>
      </c>
      <c r="G6" s="2" t="s">
        <v>5</v>
      </c>
      <c r="H6" s="2" t="s">
        <v>8</v>
      </c>
      <c r="I6" s="2" t="s">
        <v>5</v>
      </c>
      <c r="J6" s="3" t="s">
        <v>9</v>
      </c>
      <c r="K6" s="2" t="s">
        <v>5</v>
      </c>
      <c r="L6" s="3" t="s">
        <v>10</v>
      </c>
      <c r="M6" s="2" t="s">
        <v>5</v>
      </c>
      <c r="N6" s="3" t="s">
        <v>11</v>
      </c>
      <c r="O6" s="2" t="s">
        <v>5</v>
      </c>
      <c r="P6" s="3" t="s">
        <v>12</v>
      </c>
      <c r="Q6" s="2" t="s">
        <v>5</v>
      </c>
      <c r="R6" s="4" t="s">
        <v>13</v>
      </c>
      <c r="S6" s="2" t="s">
        <v>58</v>
      </c>
      <c r="T6" s="4" t="s">
        <v>14</v>
      </c>
      <c r="U6" s="2" t="s">
        <v>5</v>
      </c>
      <c r="V6" s="2" t="s">
        <v>15</v>
      </c>
      <c r="W6" s="2" t="s">
        <v>5</v>
      </c>
      <c r="X6" s="5" t="s">
        <v>16</v>
      </c>
      <c r="Y6" s="2" t="s">
        <v>5</v>
      </c>
      <c r="Z6" s="47"/>
      <c r="AA6" s="47"/>
    </row>
    <row r="7" spans="1:27" ht="12.95" customHeight="1">
      <c r="A7" s="6" t="s">
        <v>17</v>
      </c>
      <c r="B7" s="31">
        <f>SUM(B8:B13,B18:B28)</f>
        <v>15542198.16</v>
      </c>
      <c r="C7" s="31">
        <f t="shared" ref="C7:Y7" si="0">SUM(C8:C13,C18:C28)</f>
        <v>0</v>
      </c>
      <c r="D7" s="31">
        <f t="shared" si="0"/>
        <v>2196791.71</v>
      </c>
      <c r="E7" s="31">
        <f t="shared" si="0"/>
        <v>0</v>
      </c>
      <c r="F7" s="31">
        <f t="shared" si="0"/>
        <v>806556.27</v>
      </c>
      <c r="G7" s="31">
        <f t="shared" si="0"/>
        <v>0</v>
      </c>
      <c r="H7" s="31">
        <f t="shared" si="0"/>
        <v>0</v>
      </c>
      <c r="I7" s="31">
        <f t="shared" si="0"/>
        <v>0</v>
      </c>
      <c r="J7" s="31">
        <f t="shared" si="0"/>
        <v>0</v>
      </c>
      <c r="K7" s="31">
        <f t="shared" si="0"/>
        <v>0</v>
      </c>
      <c r="L7" s="31">
        <f t="shared" si="0"/>
        <v>0</v>
      </c>
      <c r="M7" s="31">
        <f t="shared" si="0"/>
        <v>0</v>
      </c>
      <c r="N7" s="31">
        <f t="shared" si="0"/>
        <v>20000</v>
      </c>
      <c r="O7" s="31">
        <f t="shared" si="0"/>
        <v>0</v>
      </c>
      <c r="P7" s="31">
        <f t="shared" si="0"/>
        <v>0</v>
      </c>
      <c r="Q7" s="31">
        <f t="shared" si="0"/>
        <v>0</v>
      </c>
      <c r="R7" s="31">
        <f t="shared" si="0"/>
        <v>2189115.3200000003</v>
      </c>
      <c r="S7" s="31">
        <f t="shared" si="0"/>
        <v>331500</v>
      </c>
      <c r="T7" s="31">
        <f t="shared" si="0"/>
        <v>1644227.72</v>
      </c>
      <c r="U7" s="31">
        <f t="shared" si="0"/>
        <v>0</v>
      </c>
      <c r="V7" s="31">
        <f t="shared" si="0"/>
        <v>31259.84</v>
      </c>
      <c r="W7" s="31">
        <f t="shared" si="0"/>
        <v>0</v>
      </c>
      <c r="X7" s="31">
        <f t="shared" si="0"/>
        <v>0</v>
      </c>
      <c r="Y7" s="31">
        <f t="shared" si="0"/>
        <v>0</v>
      </c>
      <c r="Z7" s="31">
        <f>B7+D7+F7+H7+J7+L7+N7+P7+R7+T7+V7+X7</f>
        <v>22430149.02</v>
      </c>
      <c r="AA7" s="31">
        <f>C7+E7+G7+I7+K7+M7+O7+Q7+S7+U7+W7+Y7</f>
        <v>331500</v>
      </c>
    </row>
    <row r="8" spans="1:27" ht="12.95" customHeight="1">
      <c r="A8" s="7" t="s">
        <v>18</v>
      </c>
      <c r="B8" s="8"/>
      <c r="C8" s="8"/>
      <c r="D8" s="8"/>
      <c r="E8" s="8"/>
      <c r="F8" s="8">
        <v>391451.02</v>
      </c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/>
      <c r="S8" s="8"/>
      <c r="T8" s="9"/>
      <c r="U8" s="8"/>
      <c r="V8" s="9"/>
      <c r="W8" s="8"/>
      <c r="X8" s="9"/>
      <c r="Y8" s="8"/>
      <c r="Z8" s="34">
        <f t="shared" ref="Z8:Z12" si="1">B8+D8+F8+H8+J8+L8+N8+P8+R8+T8+V8+X8</f>
        <v>391451.02</v>
      </c>
      <c r="AA8" s="34">
        <f t="shared" ref="AA8:AA31" si="2">C8+E8+G8+I8+K8+M8+O8+Q8+S8+U8+W8+Y8</f>
        <v>0</v>
      </c>
    </row>
    <row r="9" spans="1:27" ht="12.95" customHeight="1">
      <c r="A9" s="7" t="s">
        <v>19</v>
      </c>
      <c r="B9" s="8"/>
      <c r="C9" s="8"/>
      <c r="D9" s="8"/>
      <c r="E9" s="8"/>
      <c r="F9" s="8"/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/>
      <c r="S9" s="8"/>
      <c r="T9" s="9">
        <v>63473</v>
      </c>
      <c r="U9" s="8"/>
      <c r="V9" s="9"/>
      <c r="W9" s="8"/>
      <c r="X9" s="9"/>
      <c r="Y9" s="8"/>
      <c r="Z9" s="34">
        <f t="shared" si="1"/>
        <v>63473</v>
      </c>
      <c r="AA9" s="34">
        <f t="shared" si="2"/>
        <v>0</v>
      </c>
    </row>
    <row r="10" spans="1:27" ht="12.95" customHeight="1">
      <c r="A10" s="7" t="s">
        <v>20</v>
      </c>
      <c r="B10" s="8">
        <v>119335.28</v>
      </c>
      <c r="C10" s="8"/>
      <c r="D10" s="8">
        <v>1379721.59</v>
      </c>
      <c r="E10" s="8"/>
      <c r="F10" s="8">
        <v>77197.570000000007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261899.81</v>
      </c>
      <c r="S10" s="8"/>
      <c r="T10" s="9"/>
      <c r="U10" s="8"/>
      <c r="V10" s="9"/>
      <c r="W10" s="8"/>
      <c r="X10" s="9"/>
      <c r="Y10" s="8"/>
      <c r="Z10" s="34">
        <f t="shared" si="1"/>
        <v>1838154.2500000002</v>
      </c>
      <c r="AA10" s="34">
        <f t="shared" si="2"/>
        <v>0</v>
      </c>
    </row>
    <row r="11" spans="1:27" ht="12.95" customHeight="1">
      <c r="A11" s="7" t="s">
        <v>21</v>
      </c>
      <c r="B11" s="8">
        <v>9171.43</v>
      </c>
      <c r="C11" s="8"/>
      <c r="D11" s="8">
        <v>39680.21</v>
      </c>
      <c r="E11" s="8"/>
      <c r="F11" s="8">
        <v>2858.51</v>
      </c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>
        <v>16453.419999999998</v>
      </c>
      <c r="S11" s="8"/>
      <c r="T11" s="9"/>
      <c r="U11" s="8"/>
      <c r="V11" s="9"/>
      <c r="W11" s="8"/>
      <c r="X11" s="9"/>
      <c r="Y11" s="8"/>
      <c r="Z11" s="34">
        <f t="shared" si="1"/>
        <v>68163.570000000007</v>
      </c>
      <c r="AA11" s="34">
        <f t="shared" si="2"/>
        <v>0</v>
      </c>
    </row>
    <row r="12" spans="1:27" ht="12.95" customHeight="1">
      <c r="A12" s="7" t="s">
        <v>22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8"/>
      <c r="P12" s="9"/>
      <c r="Q12" s="8"/>
      <c r="R12" s="9"/>
      <c r="S12" s="8"/>
      <c r="T12" s="9">
        <v>527148.59</v>
      </c>
      <c r="U12" s="8"/>
      <c r="V12" s="9"/>
      <c r="W12" s="8"/>
      <c r="X12" s="9"/>
      <c r="Y12" s="8"/>
      <c r="Z12" s="34">
        <f t="shared" si="1"/>
        <v>527148.59</v>
      </c>
      <c r="AA12" s="34">
        <f t="shared" si="2"/>
        <v>0</v>
      </c>
    </row>
    <row r="13" spans="1:27" ht="12.95" customHeight="1">
      <c r="A13" s="7" t="s">
        <v>23</v>
      </c>
      <c r="B13" s="32">
        <f>SUM(B14:B17)</f>
        <v>59116.959999999999</v>
      </c>
      <c r="C13" s="32">
        <f t="shared" ref="C13:Y13" si="3">SUM(C14:C17)</f>
        <v>0</v>
      </c>
      <c r="D13" s="32">
        <f t="shared" si="3"/>
        <v>472237.89</v>
      </c>
      <c r="E13" s="32">
        <f t="shared" si="3"/>
        <v>0</v>
      </c>
      <c r="F13" s="32">
        <f t="shared" si="3"/>
        <v>23225.759999999998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/>
      <c r="O13" s="32">
        <f t="shared" si="3"/>
        <v>0</v>
      </c>
      <c r="P13" s="32">
        <f t="shared" si="3"/>
        <v>0</v>
      </c>
      <c r="Q13" s="32">
        <f t="shared" si="3"/>
        <v>0</v>
      </c>
      <c r="R13" s="32">
        <f t="shared" si="3"/>
        <v>944133.64</v>
      </c>
      <c r="S13" s="32"/>
      <c r="T13" s="32">
        <f t="shared" si="3"/>
        <v>203662.13</v>
      </c>
      <c r="U13" s="32">
        <f t="shared" si="3"/>
        <v>0</v>
      </c>
      <c r="V13" s="32"/>
      <c r="W13" s="19">
        <f t="shared" si="3"/>
        <v>0</v>
      </c>
      <c r="X13" s="19">
        <f t="shared" si="3"/>
        <v>0</v>
      </c>
      <c r="Y13" s="19">
        <f t="shared" si="3"/>
        <v>0</v>
      </c>
      <c r="Z13" s="31">
        <f t="shared" ref="Z13:Z31" si="4">B13+D13+F13+H13+J13+L13+N13+P13+R13+T13+V13+X13</f>
        <v>1702376.38</v>
      </c>
      <c r="AA13" s="31">
        <f t="shared" si="2"/>
        <v>0</v>
      </c>
    </row>
    <row r="14" spans="1:27" ht="12.95" customHeight="1">
      <c r="A14" s="24" t="s">
        <v>24</v>
      </c>
      <c r="B14" s="8">
        <v>34960.61</v>
      </c>
      <c r="C14" s="8"/>
      <c r="D14" s="8">
        <v>281202</v>
      </c>
      <c r="E14" s="8"/>
      <c r="F14" s="8">
        <v>23225.759999999998</v>
      </c>
      <c r="G14" s="8"/>
      <c r="H14" s="8"/>
      <c r="I14" s="8"/>
      <c r="J14" s="9"/>
      <c r="K14" s="8"/>
      <c r="L14" s="9"/>
      <c r="M14" s="8"/>
      <c r="N14" s="9"/>
      <c r="O14" s="8"/>
      <c r="P14" s="9"/>
      <c r="Q14" s="8"/>
      <c r="R14" s="9">
        <v>301694.49</v>
      </c>
      <c r="S14" s="8"/>
      <c r="T14" s="9"/>
      <c r="U14" s="8"/>
      <c r="V14" s="9"/>
      <c r="W14" s="8"/>
      <c r="X14" s="9"/>
      <c r="Y14" s="8"/>
      <c r="Z14" s="34">
        <f t="shared" si="4"/>
        <v>641082.86</v>
      </c>
      <c r="AA14" s="34">
        <f t="shared" si="2"/>
        <v>0</v>
      </c>
    </row>
    <row r="15" spans="1:27" ht="12.95" customHeight="1">
      <c r="A15" s="24" t="s">
        <v>25</v>
      </c>
      <c r="B15" s="8">
        <v>24156.35</v>
      </c>
      <c r="C15" s="8"/>
      <c r="D15" s="8">
        <v>191035.89</v>
      </c>
      <c r="E15" s="8"/>
      <c r="F15" s="8"/>
      <c r="G15" s="8"/>
      <c r="H15" s="8"/>
      <c r="I15" s="8"/>
      <c r="J15" s="9"/>
      <c r="K15" s="8"/>
      <c r="L15" s="9"/>
      <c r="M15" s="8"/>
      <c r="N15" s="9"/>
      <c r="O15" s="8"/>
      <c r="P15" s="9"/>
      <c r="Q15" s="8"/>
      <c r="R15" s="9">
        <v>589914.45000000007</v>
      </c>
      <c r="S15" s="8"/>
      <c r="T15" s="9">
        <v>203662.13</v>
      </c>
      <c r="U15" s="8"/>
      <c r="V15" s="9"/>
      <c r="W15" s="8"/>
      <c r="X15" s="9"/>
      <c r="Y15" s="8"/>
      <c r="Z15" s="34">
        <f t="shared" si="4"/>
        <v>1008768.8200000001</v>
      </c>
      <c r="AA15" s="34">
        <f t="shared" si="2"/>
        <v>0</v>
      </c>
    </row>
    <row r="16" spans="1:27" ht="12.95" customHeight="1">
      <c r="A16" s="24" t="s">
        <v>26</v>
      </c>
      <c r="B16" s="8"/>
      <c r="C16" s="8"/>
      <c r="D16" s="8"/>
      <c r="E16" s="8"/>
      <c r="F16" s="8"/>
      <c r="G16" s="8"/>
      <c r="H16" s="8"/>
      <c r="I16" s="8"/>
      <c r="J16" s="9"/>
      <c r="K16" s="8"/>
      <c r="L16" s="9"/>
      <c r="M16" s="8"/>
      <c r="N16" s="9"/>
      <c r="O16" s="8"/>
      <c r="P16" s="9"/>
      <c r="Q16" s="8"/>
      <c r="R16" s="9">
        <v>52524.7</v>
      </c>
      <c r="S16" s="8"/>
      <c r="T16" s="9"/>
      <c r="U16" s="8"/>
      <c r="V16" s="9"/>
      <c r="W16" s="8"/>
      <c r="X16" s="9"/>
      <c r="Y16" s="8"/>
      <c r="Z16" s="34">
        <f t="shared" si="4"/>
        <v>52524.7</v>
      </c>
      <c r="AA16" s="34">
        <f t="shared" si="2"/>
        <v>0</v>
      </c>
    </row>
    <row r="17" spans="1:27" ht="12.95" hidden="1" customHeight="1">
      <c r="A17" s="25" t="s">
        <v>27</v>
      </c>
      <c r="B17" s="8"/>
      <c r="C17" s="8"/>
      <c r="D17" s="8"/>
      <c r="E17" s="8"/>
      <c r="F17" s="8"/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8"/>
      <c r="X17" s="9"/>
      <c r="Y17" s="8"/>
      <c r="Z17" s="34">
        <f t="shared" si="4"/>
        <v>0</v>
      </c>
      <c r="AA17" s="34">
        <f t="shared" si="2"/>
        <v>0</v>
      </c>
    </row>
    <row r="18" spans="1:27" ht="12.95" customHeight="1">
      <c r="A18" s="7" t="s">
        <v>28</v>
      </c>
      <c r="B18" s="8">
        <v>15337573.74</v>
      </c>
      <c r="C18" s="8"/>
      <c r="D18" s="8"/>
      <c r="E18" s="8"/>
      <c r="F18" s="8"/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/>
      <c r="S18" s="8"/>
      <c r="T18" s="9"/>
      <c r="U18" s="8"/>
      <c r="V18" s="9"/>
      <c r="W18" s="8"/>
      <c r="X18" s="9"/>
      <c r="Y18" s="8"/>
      <c r="Z18" s="34">
        <f t="shared" si="4"/>
        <v>15337573.74</v>
      </c>
      <c r="AA18" s="34">
        <f t="shared" si="2"/>
        <v>0</v>
      </c>
    </row>
    <row r="19" spans="1:27" ht="12.95" customHeight="1">
      <c r="A19" s="7" t="s">
        <v>29</v>
      </c>
      <c r="B19" s="8"/>
      <c r="C19" s="8"/>
      <c r="D19" s="8"/>
      <c r="E19" s="8"/>
      <c r="F19" s="8">
        <v>9752.9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/>
      <c r="S19" s="8"/>
      <c r="T19" s="9"/>
      <c r="U19" s="8"/>
      <c r="V19" s="9"/>
      <c r="W19" s="8"/>
      <c r="X19" s="9"/>
      <c r="Y19" s="8"/>
      <c r="Z19" s="34">
        <f t="shared" si="4"/>
        <v>9752.9</v>
      </c>
      <c r="AA19" s="34">
        <f t="shared" si="2"/>
        <v>0</v>
      </c>
    </row>
    <row r="20" spans="1:27" ht="12.95" customHeight="1">
      <c r="A20" s="7" t="s">
        <v>30</v>
      </c>
      <c r="B20" s="8">
        <v>17000.5</v>
      </c>
      <c r="C20" s="8"/>
      <c r="D20" s="8">
        <v>295257.64999999997</v>
      </c>
      <c r="E20" s="8"/>
      <c r="F20" s="8">
        <v>289394.67</v>
      </c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>
        <v>966628.45</v>
      </c>
      <c r="S20" s="8">
        <v>331500</v>
      </c>
      <c r="T20" s="9">
        <v>837680</v>
      </c>
      <c r="U20" s="8"/>
      <c r="V20" s="9">
        <v>31259.84</v>
      </c>
      <c r="W20" s="8"/>
      <c r="X20" s="9"/>
      <c r="Y20" s="8"/>
      <c r="Z20" s="34">
        <f t="shared" si="4"/>
        <v>2437221.11</v>
      </c>
      <c r="AA20" s="34">
        <f t="shared" si="2"/>
        <v>331500</v>
      </c>
    </row>
    <row r="21" spans="1:27" ht="23.25" hidden="1" customHeight="1">
      <c r="A21" s="7" t="s">
        <v>52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4">
        <f t="shared" ref="Z21" si="5">B21+D21+F21+H21+J21+L21+N21+P21+R21+T21+V21+X21</f>
        <v>0</v>
      </c>
      <c r="AA21" s="34">
        <f t="shared" ref="AA21" si="6">C21+E21+G21+I21+K21+M21+O21+Q21+S21+U21+W21+Y21</f>
        <v>0</v>
      </c>
    </row>
    <row r="22" spans="1:27" ht="33.75" hidden="1">
      <c r="A22" s="7" t="s">
        <v>31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34">
        <f t="shared" si="4"/>
        <v>0</v>
      </c>
      <c r="AA22" s="34">
        <f t="shared" si="2"/>
        <v>0</v>
      </c>
    </row>
    <row r="23" spans="1:27" ht="12.95" hidden="1" customHeight="1">
      <c r="A23" s="7" t="s">
        <v>32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34">
        <f t="shared" si="4"/>
        <v>0</v>
      </c>
      <c r="AA23" s="34">
        <f t="shared" si="2"/>
        <v>0</v>
      </c>
    </row>
    <row r="24" spans="1:27" ht="22.5" hidden="1">
      <c r="A24" s="7" t="s">
        <v>33</v>
      </c>
      <c r="B24" s="8"/>
      <c r="C24" s="8"/>
      <c r="D24" s="8"/>
      <c r="E24" s="8"/>
      <c r="F24" s="8"/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34">
        <f t="shared" si="4"/>
        <v>0</v>
      </c>
      <c r="AA24" s="34">
        <f t="shared" si="2"/>
        <v>0</v>
      </c>
    </row>
    <row r="25" spans="1:27" ht="12.95" customHeight="1">
      <c r="A25" s="7" t="s">
        <v>16</v>
      </c>
      <c r="B25" s="8">
        <v>0.25</v>
      </c>
      <c r="C25" s="8"/>
      <c r="D25" s="8">
        <v>1355.37</v>
      </c>
      <c r="E25" s="8"/>
      <c r="F25" s="8">
        <v>10727</v>
      </c>
      <c r="G25" s="8"/>
      <c r="H25" s="8"/>
      <c r="I25" s="8"/>
      <c r="J25" s="9"/>
      <c r="K25" s="8"/>
      <c r="L25" s="9"/>
      <c r="M25" s="8"/>
      <c r="N25" s="9">
        <v>20000</v>
      </c>
      <c r="O25" s="8"/>
      <c r="P25" s="9"/>
      <c r="Q25" s="8"/>
      <c r="R25" s="9"/>
      <c r="S25" s="8"/>
      <c r="T25" s="9">
        <v>12264</v>
      </c>
      <c r="U25" s="8"/>
      <c r="V25" s="9"/>
      <c r="W25" s="8"/>
      <c r="X25" s="9"/>
      <c r="Y25" s="8"/>
      <c r="Z25" s="34">
        <f t="shared" si="4"/>
        <v>44346.619999999995</v>
      </c>
      <c r="AA25" s="34">
        <f t="shared" si="2"/>
        <v>0</v>
      </c>
    </row>
    <row r="26" spans="1:27" ht="12.95" hidden="1" customHeight="1">
      <c r="A26" s="7" t="s">
        <v>34</v>
      </c>
      <c r="B26" s="8"/>
      <c r="C26" s="8"/>
      <c r="D26" s="8"/>
      <c r="E26" s="8"/>
      <c r="F26" s="8"/>
      <c r="G26" s="8"/>
      <c r="H26" s="8"/>
      <c r="I26" s="8"/>
      <c r="J26" s="9"/>
      <c r="K26" s="8"/>
      <c r="L26" s="9"/>
      <c r="M26" s="8"/>
      <c r="N26" s="9"/>
      <c r="O26" s="8"/>
      <c r="P26" s="9"/>
      <c r="Q26" s="8"/>
      <c r="R26" s="9"/>
      <c r="S26" s="8"/>
      <c r="T26" s="9"/>
      <c r="U26" s="8"/>
      <c r="V26" s="9"/>
      <c r="W26" s="8"/>
      <c r="X26" s="9"/>
      <c r="Y26" s="8"/>
      <c r="Z26" s="34">
        <f t="shared" si="4"/>
        <v>0</v>
      </c>
      <c r="AA26" s="34">
        <f t="shared" si="2"/>
        <v>0</v>
      </c>
    </row>
    <row r="27" spans="1:27" ht="12.95" hidden="1" customHeight="1">
      <c r="A27" s="7" t="s">
        <v>51</v>
      </c>
      <c r="B27" s="22"/>
      <c r="C27" s="22"/>
      <c r="D27" s="22"/>
      <c r="E27" s="22"/>
      <c r="F27" s="22"/>
      <c r="G27" s="22"/>
      <c r="H27" s="22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34">
        <f t="shared" ref="Z27" si="7">B27+D27+F27+H27+J27+L27+N27+P27+R27+T27+V27+X27</f>
        <v>0</v>
      </c>
      <c r="AA27" s="34">
        <f t="shared" ref="AA27" si="8">C27+E27+G27+I27+K27+M27+O27+Q27+S27+U27+W27+Y27</f>
        <v>0</v>
      </c>
    </row>
    <row r="28" spans="1:27" ht="12.95" customHeight="1">
      <c r="A28" s="10" t="s">
        <v>35</v>
      </c>
      <c r="B28" s="33"/>
      <c r="C28" s="33">
        <f t="shared" ref="C28:Y28" si="9">SUM(C29:C31)</f>
        <v>0</v>
      </c>
      <c r="D28" s="33">
        <f t="shared" si="9"/>
        <v>8539</v>
      </c>
      <c r="E28" s="33">
        <f t="shared" si="9"/>
        <v>0</v>
      </c>
      <c r="F28" s="33">
        <f t="shared" si="9"/>
        <v>1948.84</v>
      </c>
      <c r="G28" s="33">
        <f t="shared" si="9"/>
        <v>0</v>
      </c>
      <c r="H28" s="33">
        <f t="shared" si="9"/>
        <v>0</v>
      </c>
      <c r="I28" s="33">
        <f t="shared" si="9"/>
        <v>0</v>
      </c>
      <c r="J28" s="33">
        <f t="shared" si="9"/>
        <v>0</v>
      </c>
      <c r="K28" s="33">
        <f t="shared" si="9"/>
        <v>0</v>
      </c>
      <c r="L28" s="33">
        <f t="shared" si="9"/>
        <v>0</v>
      </c>
      <c r="M28" s="33">
        <f t="shared" si="9"/>
        <v>0</v>
      </c>
      <c r="N28" s="33"/>
      <c r="O28" s="33">
        <f t="shared" si="9"/>
        <v>0</v>
      </c>
      <c r="P28" s="33">
        <f t="shared" si="9"/>
        <v>0</v>
      </c>
      <c r="Q28" s="33">
        <f t="shared" si="9"/>
        <v>0</v>
      </c>
      <c r="R28" s="33"/>
      <c r="S28" s="33"/>
      <c r="T28" s="33"/>
      <c r="U28" s="33">
        <f t="shared" si="9"/>
        <v>0</v>
      </c>
      <c r="V28" s="33"/>
      <c r="W28" s="20">
        <f t="shared" si="9"/>
        <v>0</v>
      </c>
      <c r="X28" s="20">
        <f t="shared" si="9"/>
        <v>0</v>
      </c>
      <c r="Y28" s="20">
        <f t="shared" si="9"/>
        <v>0</v>
      </c>
      <c r="Z28" s="31">
        <f t="shared" si="4"/>
        <v>10487.84</v>
      </c>
      <c r="AA28" s="31">
        <f t="shared" si="2"/>
        <v>0</v>
      </c>
    </row>
    <row r="29" spans="1:27" ht="12.95" hidden="1" customHeight="1">
      <c r="A29" s="26" t="s">
        <v>36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34">
        <f t="shared" si="4"/>
        <v>0</v>
      </c>
      <c r="AA29" s="34">
        <f t="shared" si="2"/>
        <v>0</v>
      </c>
    </row>
    <row r="30" spans="1:27" ht="12.75" customHeight="1">
      <c r="A30" s="26" t="s">
        <v>37</v>
      </c>
      <c r="B30" s="8"/>
      <c r="C30" s="8"/>
      <c r="D30" s="8">
        <v>8539</v>
      </c>
      <c r="E30" s="8"/>
      <c r="F30" s="8"/>
      <c r="G30" s="8"/>
      <c r="H30" s="8"/>
      <c r="I30" s="8"/>
      <c r="J30" s="9"/>
      <c r="K30" s="8"/>
      <c r="L30" s="9"/>
      <c r="M30" s="8"/>
      <c r="N30" s="9"/>
      <c r="O30" s="8"/>
      <c r="P30" s="9"/>
      <c r="Q30" s="8"/>
      <c r="R30" s="9"/>
      <c r="S30" s="8"/>
      <c r="T30" s="9"/>
      <c r="U30" s="8"/>
      <c r="V30" s="9"/>
      <c r="W30" s="8"/>
      <c r="X30" s="9"/>
      <c r="Y30" s="8"/>
      <c r="Z30" s="34">
        <f t="shared" si="4"/>
        <v>8539</v>
      </c>
      <c r="AA30" s="34">
        <f t="shared" si="2"/>
        <v>0</v>
      </c>
    </row>
    <row r="31" spans="1:27" ht="12.95" customHeight="1">
      <c r="A31" s="27" t="s">
        <v>38</v>
      </c>
      <c r="B31" s="9"/>
      <c r="C31" s="9"/>
      <c r="D31" s="9"/>
      <c r="E31" s="9"/>
      <c r="F31" s="9">
        <v>1948.84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34">
        <f t="shared" si="4"/>
        <v>1948.84</v>
      </c>
      <c r="AA31" s="34">
        <f t="shared" si="2"/>
        <v>0</v>
      </c>
    </row>
    <row r="32" spans="1:27" s="14" customFormat="1" ht="12.95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7" s="14" customFormat="1" ht="12.95" customHeigh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3"/>
      <c r="AA33" s="12"/>
    </row>
    <row r="34" spans="1:27" ht="15.75" hidden="1">
      <c r="A34" s="30" t="s">
        <v>49</v>
      </c>
      <c r="B34" s="28"/>
      <c r="C34" s="28"/>
      <c r="E34"/>
      <c r="F34" s="52" t="s">
        <v>50</v>
      </c>
      <c r="G34" s="52"/>
      <c r="H34" s="52"/>
      <c r="I34" s="52"/>
      <c r="J34" s="52"/>
      <c r="K34" s="52"/>
      <c r="L34" s="52"/>
      <c r="M34" s="52"/>
      <c r="Z34" s="15"/>
    </row>
    <row r="35" spans="1:27" hidden="1">
      <c r="A35"/>
      <c r="B35" s="29" t="s">
        <v>40</v>
      </c>
      <c r="C35" s="29"/>
      <c r="E35"/>
      <c r="F35" s="51" t="s">
        <v>41</v>
      </c>
      <c r="G35" s="53"/>
      <c r="H35" s="53"/>
      <c r="I35" s="53"/>
      <c r="J35" s="53"/>
      <c r="K35" s="53"/>
      <c r="L35" s="53"/>
      <c r="M35" s="53"/>
    </row>
    <row r="36" spans="1:27" hidden="1">
      <c r="A36"/>
      <c r="B36"/>
      <c r="C36"/>
      <c r="E36"/>
      <c r="F36"/>
      <c r="G36"/>
      <c r="H36"/>
      <c r="I36"/>
      <c r="J36"/>
      <c r="K36"/>
      <c r="L36"/>
      <c r="M36"/>
    </row>
    <row r="37" spans="1:27" ht="15.75" hidden="1">
      <c r="A37" s="30" t="s">
        <v>42</v>
      </c>
      <c r="B37" s="28"/>
      <c r="C37" s="28"/>
      <c r="E37"/>
      <c r="F37" s="52" t="s">
        <v>48</v>
      </c>
      <c r="G37" s="52"/>
      <c r="H37" s="52"/>
      <c r="I37" s="52"/>
      <c r="J37" s="52"/>
      <c r="K37" s="52"/>
      <c r="L37" s="52"/>
      <c r="M37" s="52"/>
    </row>
    <row r="38" spans="1:27" hidden="1">
      <c r="A38"/>
      <c r="B38" s="29" t="s">
        <v>40</v>
      </c>
      <c r="C38" s="29"/>
      <c r="E38"/>
      <c r="F38" s="51" t="s">
        <v>41</v>
      </c>
      <c r="G38" s="53"/>
      <c r="H38" s="53"/>
      <c r="I38" s="53"/>
      <c r="J38" s="53"/>
      <c r="K38" s="53"/>
      <c r="L38" s="53"/>
      <c r="M38" s="53"/>
    </row>
    <row r="39" spans="1:27" hidden="1">
      <c r="A39"/>
      <c r="B39"/>
      <c r="C39"/>
      <c r="E39"/>
      <c r="F39"/>
      <c r="G39"/>
      <c r="H39"/>
      <c r="I39"/>
      <c r="J39"/>
      <c r="K39"/>
      <c r="L39"/>
      <c r="M39"/>
    </row>
    <row r="40" spans="1:27" ht="15.75" hidden="1">
      <c r="A40" s="30" t="s">
        <v>43</v>
      </c>
      <c r="B40" s="28"/>
      <c r="C40" s="28"/>
      <c r="E40"/>
      <c r="F40" s="52" t="s">
        <v>45</v>
      </c>
      <c r="G40" s="52"/>
      <c r="H40" s="52"/>
      <c r="I40" s="52"/>
      <c r="J40" s="52"/>
      <c r="K40" s="16"/>
      <c r="L40" s="52" t="s">
        <v>46</v>
      </c>
      <c r="M40" s="52"/>
    </row>
    <row r="41" spans="1:27" hidden="1">
      <c r="A41"/>
      <c r="B41" s="29" t="s">
        <v>40</v>
      </c>
      <c r="C41" s="29"/>
      <c r="E41"/>
      <c r="F41" s="51" t="s">
        <v>41</v>
      </c>
      <c r="G41" s="51"/>
      <c r="H41" s="51"/>
      <c r="I41" s="51"/>
      <c r="J41" s="51"/>
      <c r="K41" s="17"/>
      <c r="L41" s="51" t="s">
        <v>44</v>
      </c>
      <c r="M41" s="51"/>
    </row>
  </sheetData>
  <protectedRanges>
    <protectedRange sqref="B8:B30 C13:Y13 C28:Y28" name="krista_tr_10_0_1_1"/>
    <protectedRange sqref="C8:C12 C14:C27 C29:C30 E8:E12 E14:E27 E29:E30 G8:G11 G14:G27 G29:G30 I8:I11 I14:I27 I29:I30 K8:K11 K14:K27 K29:K30 M8:M11 M14:M27 M29:M30 O8:O12 O14:O27 O29:O30 Q8:Q12 Q14:Q27 Q29:Q30 S8:S12 S14:S27 S29:S30 U8:U12 U14:U27 U29:U30 W8:W12 W14:W27 W29:W30 Y8:Y12 Y14:Y27 Y29:Y30" name="krista_tr_11_0_1_1"/>
    <protectedRange sqref="D8:D12 D14:D27 D29:D30" name="krista_tr_121_0_1_1"/>
    <protectedRange sqref="F8:F12 F14:F27 F29:F30 G12:M12" name="krista_tr_14_0_1_1"/>
    <protectedRange sqref="H8:H11 H14:H27 H29:H30" name="krista_tr_16_0_1_1"/>
  </protectedRanges>
  <mergeCells count="14">
    <mergeCell ref="F41:J41"/>
    <mergeCell ref="L41:M41"/>
    <mergeCell ref="F34:M34"/>
    <mergeCell ref="F35:M35"/>
    <mergeCell ref="F37:M37"/>
    <mergeCell ref="F38:M38"/>
    <mergeCell ref="F40:J40"/>
    <mergeCell ref="L40:M40"/>
    <mergeCell ref="A1:AA1"/>
    <mergeCell ref="B5:Y5"/>
    <mergeCell ref="Z5:Z6"/>
    <mergeCell ref="AA5:AA6"/>
    <mergeCell ref="A5:A6"/>
    <mergeCell ref="A2:AA2"/>
  </mergeCells>
  <dataValidations count="1">
    <dataValidation type="decimal" allowBlank="1" showInputMessage="1" showErrorMessage="1" sqref="B65546:Y65550 AA32:AA33 AA983069:AA983073 AA917533:AA917537 AA851997:AA852001 AA786461:AA786465 AA720925:AA720929 AA655389:AA655393 AA589853:AA589857 AA524317:AA524321 AA458781:AA458785 AA393245:AA393249 AA327709:AA327713 AA262173:AA262177 AA196637:AA196641 AA131101:AA131105 AA65565:AA65569 AA983056:AA983067 AA917520:AA917531 AA851984:AA851995 AA786448:AA786459 AA720912:AA720923 AA655376:AA655387 AA589840:AA589851 AA524304:AA524315 AA458768:AA458779 AA393232:AA393243 AA327696:AA327707 AA262160:AA262171 AA196624:AA196635 AA131088:AA131099 AA65552:AA65563 AA983050:AA983054 AA917514:AA917518 AA851978:AA851982 AA786442:AA786446 AA720906:AA720910 AA655370:AA655374 AA589834:AA589838 AA524298:AA524302 AA458762:AA458766 AA393226:AA393230 AA327690:AA327694 AA262154:AA262158 AA196618:AA196622 AA131082:AA131086 AA65546:AA65550 B983069:Y983073 B917533:Y917537 B851997:Y852001 B786461:Y786465 B720925:Y720929 B655389:Y655393 B589853:Y589857 B524317:Y524321 B458781:Y458785 B393245:Y393249 B327709:Y327713 B262173:Y262177 B196637:Y196641 B131101:Y131105 B65565:Y65569 B29:Y33 B983056:Y983067 B917520:Y917531 B851984:Y851995 B786448:Y786459 B720912:Y720923 B655376:Y655387 B589840:Y589851 B524304:Y524315 B458768:Y458779 B393232:Y393243 B327696:Y327707 B262160:Y262171 B196624:Y196635 B131088:Y131099 B65552:Y65563 B14:Y27 B983050:Y983054 B917514:Y917518 B851978:Y851982 B786442:Y786446 B720906:Y720910 B655370:Y655374 B589834:Y589838 B524298:Y524302 B458762:Y458766 B393226:Y393230 B327690:Y327694 B262154:Y262158 B196618:Y196622 B131082:Y131086 B8:Y12">
      <formula1>-10000000000</formula1>
      <formula2>10000000000</formula2>
    </dataValidation>
  </dataValidations>
  <pageMargins left="0.15748031496062992" right="0.15748031496062992" top="0.74803149606299213" bottom="0.47" header="0.31496062992125984" footer="0.31496062992125984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AA41"/>
  <sheetViews>
    <sheetView zoomScaleNormal="100" workbookViewId="0">
      <selection activeCell="AA3" sqref="AA3"/>
    </sheetView>
  </sheetViews>
  <sheetFormatPr defaultRowHeight="15"/>
  <cols>
    <col min="1" max="1" width="36.28515625" style="1" customWidth="1"/>
    <col min="2" max="2" width="10.7109375" style="1" hidden="1" customWidth="1"/>
    <col min="3" max="3" width="8" style="1" hidden="1" customWidth="1"/>
    <col min="4" max="4" width="19.42578125" style="1" customWidth="1"/>
    <col min="5" max="5" width="8" style="1" hidden="1" customWidth="1"/>
    <col min="6" max="6" width="18.85546875" style="1" customWidth="1"/>
    <col min="7" max="7" width="8" style="1" hidden="1" customWidth="1"/>
    <col min="8" max="8" width="10.7109375" style="1" hidden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hidden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6.7109375" style="1" customWidth="1"/>
    <col min="19" max="19" width="0.7109375" style="1" hidden="1" customWidth="1"/>
    <col min="20" max="20" width="16" style="1" customWidth="1"/>
    <col min="21" max="21" width="13.85546875" style="1" customWidth="1"/>
    <col min="22" max="22" width="14.85546875" style="1" hidden="1" customWidth="1"/>
    <col min="23" max="23" width="8" style="1" hidden="1" customWidth="1"/>
    <col min="24" max="24" width="9.140625" style="1" hidden="1" customWidth="1"/>
    <col min="25" max="25" width="8" style="1" hidden="1" customWidth="1"/>
    <col min="26" max="26" width="13" style="1" customWidth="1"/>
    <col min="27" max="27" width="12.42578125" style="1" customWidth="1"/>
    <col min="28" max="16384" width="9.140625" style="1"/>
  </cols>
  <sheetData>
    <row r="1" spans="1:27" ht="16.5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6.5">
      <c r="A2" s="50" t="s">
        <v>47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6.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6.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59" t="s">
        <v>61</v>
      </c>
    </row>
    <row r="5" spans="1:27" ht="30.75" customHeight="1">
      <c r="A5" s="48" t="s">
        <v>3</v>
      </c>
      <c r="B5" s="54" t="s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6"/>
      <c r="Z5" s="46" t="s">
        <v>39</v>
      </c>
      <c r="AA5" s="46" t="s">
        <v>59</v>
      </c>
    </row>
    <row r="6" spans="1:27" ht="90" customHeight="1">
      <c r="A6" s="49"/>
      <c r="B6" s="2" t="s">
        <v>4</v>
      </c>
      <c r="C6" s="2" t="s">
        <v>5</v>
      </c>
      <c r="D6" s="2" t="s">
        <v>6</v>
      </c>
      <c r="E6" s="2" t="s">
        <v>5</v>
      </c>
      <c r="F6" s="2" t="s">
        <v>7</v>
      </c>
      <c r="G6" s="2" t="s">
        <v>5</v>
      </c>
      <c r="H6" s="2" t="s">
        <v>8</v>
      </c>
      <c r="I6" s="2" t="s">
        <v>5</v>
      </c>
      <c r="J6" s="3" t="s">
        <v>9</v>
      </c>
      <c r="K6" s="2" t="s">
        <v>5</v>
      </c>
      <c r="L6" s="3" t="s">
        <v>10</v>
      </c>
      <c r="M6" s="2" t="s">
        <v>5</v>
      </c>
      <c r="N6" s="3" t="s">
        <v>11</v>
      </c>
      <c r="O6" s="2" t="s">
        <v>5</v>
      </c>
      <c r="P6" s="3" t="s">
        <v>12</v>
      </c>
      <c r="Q6" s="2" t="s">
        <v>5</v>
      </c>
      <c r="R6" s="4" t="s">
        <v>13</v>
      </c>
      <c r="S6" s="2" t="s">
        <v>5</v>
      </c>
      <c r="T6" s="4" t="s">
        <v>14</v>
      </c>
      <c r="U6" s="2" t="s">
        <v>58</v>
      </c>
      <c r="V6" s="2" t="s">
        <v>15</v>
      </c>
      <c r="W6" s="2" t="s">
        <v>5</v>
      </c>
      <c r="X6" s="5" t="s">
        <v>16</v>
      </c>
      <c r="Y6" s="2" t="s">
        <v>5</v>
      </c>
      <c r="Z6" s="47"/>
      <c r="AA6" s="47"/>
    </row>
    <row r="7" spans="1:27" ht="12.95" customHeight="1">
      <c r="A7" s="6" t="s">
        <v>17</v>
      </c>
      <c r="B7" s="18">
        <f>SUM(B8:B13,B18:B28)</f>
        <v>0</v>
      </c>
      <c r="C7" s="18">
        <f t="shared" ref="C7:Y7" si="0">SUM(C8:C13,C18:C28)</f>
        <v>0</v>
      </c>
      <c r="D7" s="31">
        <f t="shared" si="0"/>
        <v>1228302.77</v>
      </c>
      <c r="E7" s="31">
        <f t="shared" si="0"/>
        <v>0</v>
      </c>
      <c r="F7" s="31">
        <f t="shared" si="0"/>
        <v>1447166.7799999998</v>
      </c>
      <c r="G7" s="31">
        <f t="shared" si="0"/>
        <v>0</v>
      </c>
      <c r="H7" s="31">
        <f t="shared" si="0"/>
        <v>0</v>
      </c>
      <c r="I7" s="31">
        <f t="shared" si="0"/>
        <v>0</v>
      </c>
      <c r="J7" s="31">
        <f t="shared" si="0"/>
        <v>0</v>
      </c>
      <c r="K7" s="31">
        <f t="shared" si="0"/>
        <v>0</v>
      </c>
      <c r="L7" s="31">
        <f t="shared" si="0"/>
        <v>0</v>
      </c>
      <c r="M7" s="31">
        <f t="shared" si="0"/>
        <v>0</v>
      </c>
      <c r="N7" s="31">
        <f t="shared" si="0"/>
        <v>0</v>
      </c>
      <c r="O7" s="31">
        <f t="shared" si="0"/>
        <v>0</v>
      </c>
      <c r="P7" s="31">
        <f t="shared" si="0"/>
        <v>0</v>
      </c>
      <c r="Q7" s="31">
        <f t="shared" si="0"/>
        <v>0</v>
      </c>
      <c r="R7" s="31">
        <f t="shared" si="0"/>
        <v>450395.18</v>
      </c>
      <c r="S7" s="31">
        <f t="shared" si="0"/>
        <v>0</v>
      </c>
      <c r="T7" s="31">
        <f t="shared" si="0"/>
        <v>472323.74</v>
      </c>
      <c r="U7" s="31">
        <f>SUM(U8:U13,U18:U28)</f>
        <v>350000</v>
      </c>
      <c r="V7" s="18">
        <f t="shared" si="0"/>
        <v>0</v>
      </c>
      <c r="W7" s="18">
        <f t="shared" si="0"/>
        <v>0</v>
      </c>
      <c r="X7" s="18">
        <f t="shared" si="0"/>
        <v>0</v>
      </c>
      <c r="Y7" s="18">
        <f t="shared" si="0"/>
        <v>0</v>
      </c>
      <c r="Z7" s="31">
        <f t="shared" ref="Z7:AA12" si="1">B7+D7+F7+H7+J7+L7+N7+P7+R7+T7+V7+X7</f>
        <v>3598188.4699999997</v>
      </c>
      <c r="AA7" s="31">
        <f t="shared" si="1"/>
        <v>350000</v>
      </c>
    </row>
    <row r="8" spans="1:27" ht="12.95" customHeight="1">
      <c r="A8" s="7" t="s">
        <v>18</v>
      </c>
      <c r="B8" s="8"/>
      <c r="C8" s="8"/>
      <c r="D8" s="8"/>
      <c r="E8" s="8"/>
      <c r="F8" s="8">
        <v>11</v>
      </c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/>
      <c r="S8" s="8"/>
      <c r="T8" s="9"/>
      <c r="U8" s="8"/>
      <c r="V8" s="9"/>
      <c r="W8" s="8"/>
      <c r="X8" s="9"/>
      <c r="Y8" s="8"/>
      <c r="Z8" s="34">
        <f t="shared" si="1"/>
        <v>11</v>
      </c>
      <c r="AA8" s="34">
        <f t="shared" si="1"/>
        <v>0</v>
      </c>
    </row>
    <row r="9" spans="1:27" ht="12.95" hidden="1" customHeight="1">
      <c r="A9" s="7" t="s">
        <v>19</v>
      </c>
      <c r="B9" s="8"/>
      <c r="C9" s="8"/>
      <c r="D9" s="8"/>
      <c r="E9" s="8"/>
      <c r="F9" s="8"/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/>
      <c r="S9" s="8"/>
      <c r="T9" s="9"/>
      <c r="U9" s="8"/>
      <c r="V9" s="9"/>
      <c r="W9" s="8"/>
      <c r="X9" s="9"/>
      <c r="Y9" s="8"/>
      <c r="Z9" s="34">
        <f t="shared" si="1"/>
        <v>0</v>
      </c>
      <c r="AA9" s="34">
        <f t="shared" si="1"/>
        <v>0</v>
      </c>
    </row>
    <row r="10" spans="1:27" ht="12.95" customHeight="1">
      <c r="A10" s="7" t="s">
        <v>20</v>
      </c>
      <c r="B10" s="8"/>
      <c r="C10" s="8"/>
      <c r="D10" s="8">
        <v>168664.18</v>
      </c>
      <c r="E10" s="8"/>
      <c r="F10" s="8"/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411270.77</v>
      </c>
      <c r="S10" s="8"/>
      <c r="T10" s="9"/>
      <c r="U10" s="8"/>
      <c r="V10" s="9"/>
      <c r="W10" s="8"/>
      <c r="X10" s="9"/>
      <c r="Y10" s="8"/>
      <c r="Z10" s="34">
        <f t="shared" si="1"/>
        <v>579934.94999999995</v>
      </c>
      <c r="AA10" s="34">
        <f t="shared" si="1"/>
        <v>0</v>
      </c>
    </row>
    <row r="11" spans="1:27" ht="12.95" customHeight="1">
      <c r="A11" s="7" t="s">
        <v>21</v>
      </c>
      <c r="B11" s="8"/>
      <c r="C11" s="8"/>
      <c r="D11" s="8">
        <v>5450.77</v>
      </c>
      <c r="E11" s="8"/>
      <c r="F11" s="8">
        <v>33166.080000000002</v>
      </c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/>
      <c r="S11" s="8"/>
      <c r="T11" s="9">
        <v>2200</v>
      </c>
      <c r="U11" s="8"/>
      <c r="V11" s="9"/>
      <c r="W11" s="8"/>
      <c r="X11" s="9"/>
      <c r="Y11" s="8"/>
      <c r="Z11" s="34">
        <f t="shared" si="1"/>
        <v>40816.850000000006</v>
      </c>
      <c r="AA11" s="34">
        <f t="shared" si="1"/>
        <v>0</v>
      </c>
    </row>
    <row r="12" spans="1:27" ht="12.95" customHeight="1">
      <c r="A12" s="7" t="s">
        <v>22</v>
      </c>
      <c r="B12" s="8"/>
      <c r="C12" s="8"/>
      <c r="D12" s="8"/>
      <c r="E12" s="8"/>
      <c r="F12" s="8">
        <v>2129.3000000000002</v>
      </c>
      <c r="G12" s="8"/>
      <c r="H12" s="8"/>
      <c r="I12" s="8"/>
      <c r="J12" s="9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9"/>
      <c r="W12" s="8"/>
      <c r="X12" s="9"/>
      <c r="Y12" s="8"/>
      <c r="Z12" s="34">
        <f t="shared" si="1"/>
        <v>2129.3000000000002</v>
      </c>
      <c r="AA12" s="34">
        <f t="shared" si="1"/>
        <v>0</v>
      </c>
    </row>
    <row r="13" spans="1:27" ht="12.95" customHeight="1">
      <c r="A13" s="7" t="s">
        <v>23</v>
      </c>
      <c r="B13" s="19">
        <f>SUM(B14:B17)</f>
        <v>0</v>
      </c>
      <c r="C13" s="19">
        <f t="shared" ref="C13:Y13" si="2">SUM(C14:C17)</f>
        <v>0</v>
      </c>
      <c r="D13" s="32">
        <f t="shared" si="2"/>
        <v>561416.07999999996</v>
      </c>
      <c r="E13" s="32">
        <f t="shared" si="2"/>
        <v>0</v>
      </c>
      <c r="F13" s="32">
        <f t="shared" si="2"/>
        <v>1124169.46</v>
      </c>
      <c r="G13" s="32">
        <f t="shared" si="2"/>
        <v>0</v>
      </c>
      <c r="H13" s="32">
        <f t="shared" si="2"/>
        <v>0</v>
      </c>
      <c r="I13" s="32">
        <f t="shared" si="2"/>
        <v>0</v>
      </c>
      <c r="J13" s="32">
        <f t="shared" si="2"/>
        <v>0</v>
      </c>
      <c r="K13" s="32">
        <f t="shared" si="2"/>
        <v>0</v>
      </c>
      <c r="L13" s="32">
        <f t="shared" si="2"/>
        <v>0</v>
      </c>
      <c r="M13" s="32">
        <f t="shared" si="2"/>
        <v>0</v>
      </c>
      <c r="N13" s="32">
        <f t="shared" si="2"/>
        <v>0</v>
      </c>
      <c r="O13" s="32">
        <f t="shared" si="2"/>
        <v>0</v>
      </c>
      <c r="P13" s="32">
        <f t="shared" si="2"/>
        <v>0</v>
      </c>
      <c r="Q13" s="32">
        <f t="shared" si="2"/>
        <v>0</v>
      </c>
      <c r="R13" s="32">
        <f t="shared" si="2"/>
        <v>16585.809999999998</v>
      </c>
      <c r="S13" s="32">
        <f t="shared" si="2"/>
        <v>0</v>
      </c>
      <c r="T13" s="32">
        <f t="shared" si="2"/>
        <v>57299.91</v>
      </c>
      <c r="U13" s="32"/>
      <c r="V13" s="19">
        <f t="shared" si="2"/>
        <v>0</v>
      </c>
      <c r="W13" s="19">
        <f t="shared" si="2"/>
        <v>0</v>
      </c>
      <c r="X13" s="19">
        <f t="shared" si="2"/>
        <v>0</v>
      </c>
      <c r="Y13" s="19">
        <f t="shared" si="2"/>
        <v>0</v>
      </c>
      <c r="Z13" s="31">
        <f>B13+D13+F13+H13+J13+L13+N13+P13+R13+T13+V13+X13</f>
        <v>1759471.26</v>
      </c>
      <c r="AA13" s="31">
        <f t="shared" ref="AA13:AA31" si="3">C13+E13+G13+I13+K13+M13+O13+Q13+S13+U13+W13+Y13</f>
        <v>0</v>
      </c>
    </row>
    <row r="14" spans="1:27" ht="12.95" customHeight="1">
      <c r="A14" s="24" t="s">
        <v>24</v>
      </c>
      <c r="B14" s="8"/>
      <c r="C14" s="8"/>
      <c r="D14" s="8">
        <v>349648.55</v>
      </c>
      <c r="E14" s="8"/>
      <c r="F14" s="8">
        <v>537833.37</v>
      </c>
      <c r="G14" s="8"/>
      <c r="H14" s="8"/>
      <c r="I14" s="8"/>
      <c r="J14" s="9"/>
      <c r="K14" s="8"/>
      <c r="L14" s="9"/>
      <c r="M14" s="8"/>
      <c r="N14" s="9"/>
      <c r="O14" s="8"/>
      <c r="P14" s="9"/>
      <c r="Q14" s="8"/>
      <c r="R14" s="9">
        <v>7310.18</v>
      </c>
      <c r="S14" s="8"/>
      <c r="T14" s="9"/>
      <c r="U14" s="8"/>
      <c r="V14" s="9"/>
      <c r="W14" s="8"/>
      <c r="X14" s="9"/>
      <c r="Y14" s="8"/>
      <c r="Z14" s="34">
        <f t="shared" ref="Z14:Z31" si="4">B14+D14+F14+H14+J14+L14+N14+P14+R14+T14+V14+X14</f>
        <v>894792.1</v>
      </c>
      <c r="AA14" s="34">
        <f t="shared" si="3"/>
        <v>0</v>
      </c>
    </row>
    <row r="15" spans="1:27" ht="12.95" customHeight="1">
      <c r="A15" s="24" t="s">
        <v>25</v>
      </c>
      <c r="B15" s="8"/>
      <c r="C15" s="8"/>
      <c r="D15" s="8">
        <v>211767.53</v>
      </c>
      <c r="E15" s="8"/>
      <c r="F15" s="8">
        <v>586336.09</v>
      </c>
      <c r="G15" s="8"/>
      <c r="H15" s="8"/>
      <c r="I15" s="8"/>
      <c r="J15" s="9"/>
      <c r="K15" s="8"/>
      <c r="L15" s="9"/>
      <c r="M15" s="8"/>
      <c r="N15" s="9"/>
      <c r="O15" s="8"/>
      <c r="P15" s="9"/>
      <c r="Q15" s="8"/>
      <c r="R15" s="9">
        <v>9275.6299999999992</v>
      </c>
      <c r="S15" s="8"/>
      <c r="T15" s="9">
        <v>57299.91</v>
      </c>
      <c r="U15" s="8"/>
      <c r="V15" s="9"/>
      <c r="W15" s="8"/>
      <c r="X15" s="9"/>
      <c r="Y15" s="8"/>
      <c r="Z15" s="34">
        <f t="shared" si="4"/>
        <v>864679.16</v>
      </c>
      <c r="AA15" s="34">
        <f t="shared" si="3"/>
        <v>0</v>
      </c>
    </row>
    <row r="16" spans="1:27" ht="12.95" hidden="1" customHeight="1">
      <c r="A16" s="24" t="s">
        <v>26</v>
      </c>
      <c r="B16" s="8"/>
      <c r="C16" s="8"/>
      <c r="D16" s="8"/>
      <c r="E16" s="8"/>
      <c r="F16" s="8"/>
      <c r="G16" s="8"/>
      <c r="H16" s="8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9"/>
      <c r="W16" s="8"/>
      <c r="X16" s="9"/>
      <c r="Y16" s="8"/>
      <c r="Z16" s="34">
        <f t="shared" si="4"/>
        <v>0</v>
      </c>
      <c r="AA16" s="34">
        <f t="shared" si="3"/>
        <v>0</v>
      </c>
    </row>
    <row r="17" spans="1:27" ht="12.95" hidden="1" customHeight="1">
      <c r="A17" s="25" t="s">
        <v>27</v>
      </c>
      <c r="B17" s="8"/>
      <c r="C17" s="8"/>
      <c r="D17" s="8"/>
      <c r="E17" s="8"/>
      <c r="F17" s="8"/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8"/>
      <c r="X17" s="9"/>
      <c r="Y17" s="8"/>
      <c r="Z17" s="34">
        <f t="shared" si="4"/>
        <v>0</v>
      </c>
      <c r="AA17" s="34">
        <f t="shared" si="3"/>
        <v>0</v>
      </c>
    </row>
    <row r="18" spans="1:27" ht="12.95" customHeight="1">
      <c r="A18" s="7" t="s">
        <v>28</v>
      </c>
      <c r="B18" s="8"/>
      <c r="C18" s="8"/>
      <c r="D18" s="8"/>
      <c r="E18" s="8"/>
      <c r="F18" s="8">
        <v>4550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/>
      <c r="S18" s="8"/>
      <c r="T18" s="9"/>
      <c r="U18" s="8"/>
      <c r="V18" s="9"/>
      <c r="W18" s="8"/>
      <c r="X18" s="9"/>
      <c r="Y18" s="8"/>
      <c r="Z18" s="34">
        <f t="shared" si="4"/>
        <v>4550</v>
      </c>
      <c r="AA18" s="34">
        <f t="shared" si="3"/>
        <v>0</v>
      </c>
    </row>
    <row r="19" spans="1:27" ht="12.95" customHeight="1">
      <c r="A19" s="7" t="s">
        <v>29</v>
      </c>
      <c r="B19" s="8"/>
      <c r="C19" s="8"/>
      <c r="D19" s="8">
        <v>31977.14</v>
      </c>
      <c r="E19" s="8"/>
      <c r="F19" s="8">
        <v>0.01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>
        <v>952.6</v>
      </c>
      <c r="S19" s="8"/>
      <c r="T19" s="9"/>
      <c r="U19" s="8"/>
      <c r="V19" s="9"/>
      <c r="W19" s="8"/>
      <c r="X19" s="9"/>
      <c r="Y19" s="8"/>
      <c r="Z19" s="34">
        <f t="shared" si="4"/>
        <v>32929.75</v>
      </c>
      <c r="AA19" s="34">
        <f t="shared" si="3"/>
        <v>0</v>
      </c>
    </row>
    <row r="20" spans="1:27" ht="12.95" customHeight="1">
      <c r="A20" s="7" t="s">
        <v>30</v>
      </c>
      <c r="B20" s="8"/>
      <c r="C20" s="8"/>
      <c r="D20" s="8">
        <v>156969.29</v>
      </c>
      <c r="E20" s="8"/>
      <c r="F20" s="8">
        <v>224565.26</v>
      </c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>
        <v>12386</v>
      </c>
      <c r="S20" s="8"/>
      <c r="T20" s="9">
        <v>62433.21</v>
      </c>
      <c r="U20" s="8"/>
      <c r="V20" s="9"/>
      <c r="W20" s="8"/>
      <c r="X20" s="9"/>
      <c r="Y20" s="8"/>
      <c r="Z20" s="34">
        <f t="shared" si="4"/>
        <v>456353.76000000007</v>
      </c>
      <c r="AA20" s="34">
        <f t="shared" si="3"/>
        <v>0</v>
      </c>
    </row>
    <row r="21" spans="1:27" ht="23.25" hidden="1" customHeight="1">
      <c r="A21" s="7" t="s">
        <v>52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4">
        <f t="shared" ref="Z21" si="5">B21+D21+F21+H21+J21+L21+N21+P21+R21+T21+V21+X21</f>
        <v>0</v>
      </c>
      <c r="AA21" s="34">
        <f t="shared" ref="AA21" si="6">C21+E21+G21+I21+K21+M21+O21+Q21+S21+U21+W21+Y21</f>
        <v>0</v>
      </c>
    </row>
    <row r="22" spans="1:27" ht="33.75" hidden="1">
      <c r="A22" s="7" t="s">
        <v>31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34">
        <f t="shared" si="4"/>
        <v>0</v>
      </c>
      <c r="AA22" s="34">
        <f t="shared" si="3"/>
        <v>0</v>
      </c>
    </row>
    <row r="23" spans="1:27" ht="12.95" hidden="1" customHeight="1">
      <c r="A23" s="7" t="s">
        <v>32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34">
        <f t="shared" si="4"/>
        <v>0</v>
      </c>
      <c r="AA23" s="34">
        <f t="shared" si="3"/>
        <v>0</v>
      </c>
    </row>
    <row r="24" spans="1:27" ht="22.5" hidden="1">
      <c r="A24" s="7" t="s">
        <v>33</v>
      </c>
      <c r="B24" s="8"/>
      <c r="C24" s="8"/>
      <c r="D24" s="8"/>
      <c r="E24" s="8"/>
      <c r="F24" s="8"/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34">
        <f t="shared" si="4"/>
        <v>0</v>
      </c>
      <c r="AA24" s="34">
        <f t="shared" si="3"/>
        <v>0</v>
      </c>
    </row>
    <row r="25" spans="1:27" ht="12.95" customHeight="1">
      <c r="A25" s="7" t="s">
        <v>16</v>
      </c>
      <c r="B25" s="8"/>
      <c r="C25" s="8"/>
      <c r="D25" s="8">
        <v>25700</v>
      </c>
      <c r="E25" s="8"/>
      <c r="F25" s="8">
        <v>13935.54</v>
      </c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>
        <v>9200</v>
      </c>
      <c r="S25" s="8"/>
      <c r="T25" s="9">
        <v>390.62</v>
      </c>
      <c r="U25" s="8"/>
      <c r="V25" s="9"/>
      <c r="W25" s="8"/>
      <c r="X25" s="9"/>
      <c r="Y25" s="8"/>
      <c r="Z25" s="34">
        <f t="shared" si="4"/>
        <v>49226.16</v>
      </c>
      <c r="AA25" s="34">
        <f t="shared" si="3"/>
        <v>0</v>
      </c>
    </row>
    <row r="26" spans="1:27" ht="12.95" customHeight="1">
      <c r="A26" s="7" t="s">
        <v>34</v>
      </c>
      <c r="B26" s="8"/>
      <c r="C26" s="8"/>
      <c r="D26" s="8">
        <v>3529.44</v>
      </c>
      <c r="E26" s="8"/>
      <c r="F26" s="8">
        <v>700</v>
      </c>
      <c r="G26" s="8"/>
      <c r="H26" s="8"/>
      <c r="I26" s="8"/>
      <c r="J26" s="9"/>
      <c r="K26" s="8"/>
      <c r="L26" s="9"/>
      <c r="M26" s="8"/>
      <c r="N26" s="9"/>
      <c r="O26" s="8"/>
      <c r="P26" s="9"/>
      <c r="Q26" s="8"/>
      <c r="R26" s="9"/>
      <c r="S26" s="8"/>
      <c r="T26" s="9"/>
      <c r="U26" s="8"/>
      <c r="V26" s="9"/>
      <c r="W26" s="8"/>
      <c r="X26" s="9"/>
      <c r="Y26" s="8"/>
      <c r="Z26" s="34">
        <f t="shared" si="4"/>
        <v>4229.4400000000005</v>
      </c>
      <c r="AA26" s="34">
        <f t="shared" si="3"/>
        <v>0</v>
      </c>
    </row>
    <row r="27" spans="1:27" ht="12.95" hidden="1" customHeight="1">
      <c r="A27" s="7" t="s">
        <v>51</v>
      </c>
      <c r="B27" s="22"/>
      <c r="C27" s="22"/>
      <c r="D27" s="22"/>
      <c r="E27" s="22"/>
      <c r="F27" s="22"/>
      <c r="G27" s="22"/>
      <c r="H27" s="22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34">
        <f t="shared" ref="Z27" si="7">B27+D27+F27+H27+J27+L27+N27+P27+R27+T27+V27+X27</f>
        <v>0</v>
      </c>
      <c r="AA27" s="34">
        <f t="shared" ref="AA27" si="8">C27+E27+G27+I27+K27+M27+O27+Q27+S27+U27+W27+Y27</f>
        <v>0</v>
      </c>
    </row>
    <row r="28" spans="1:27" ht="12.95" customHeight="1">
      <c r="A28" s="10" t="s">
        <v>35</v>
      </c>
      <c r="B28" s="20">
        <f>SUM(B29:B31)</f>
        <v>0</v>
      </c>
      <c r="C28" s="20">
        <f t="shared" ref="C28:Y28" si="9">SUM(C29:C31)</f>
        <v>0</v>
      </c>
      <c r="D28" s="33">
        <f t="shared" si="9"/>
        <v>274595.87</v>
      </c>
      <c r="E28" s="33">
        <f t="shared" si="9"/>
        <v>0</v>
      </c>
      <c r="F28" s="33">
        <f t="shared" si="9"/>
        <v>43940.13</v>
      </c>
      <c r="G28" s="33">
        <f t="shared" si="9"/>
        <v>0</v>
      </c>
      <c r="H28" s="33">
        <f t="shared" si="9"/>
        <v>0</v>
      </c>
      <c r="I28" s="33">
        <f t="shared" si="9"/>
        <v>0</v>
      </c>
      <c r="J28" s="33">
        <f t="shared" si="9"/>
        <v>0</v>
      </c>
      <c r="K28" s="33">
        <f t="shared" si="9"/>
        <v>0</v>
      </c>
      <c r="L28" s="33">
        <f t="shared" si="9"/>
        <v>0</v>
      </c>
      <c r="M28" s="33">
        <f t="shared" si="9"/>
        <v>0</v>
      </c>
      <c r="N28" s="33">
        <f t="shared" si="9"/>
        <v>0</v>
      </c>
      <c r="O28" s="33">
        <f t="shared" si="9"/>
        <v>0</v>
      </c>
      <c r="P28" s="33">
        <f t="shared" si="9"/>
        <v>0</v>
      </c>
      <c r="Q28" s="33">
        <f t="shared" si="9"/>
        <v>0</v>
      </c>
      <c r="R28" s="33"/>
      <c r="S28" s="33">
        <f t="shared" si="9"/>
        <v>0</v>
      </c>
      <c r="T28" s="33">
        <f t="shared" si="9"/>
        <v>350000</v>
      </c>
      <c r="U28" s="33">
        <f t="shared" si="9"/>
        <v>350000</v>
      </c>
      <c r="V28" s="20">
        <f t="shared" si="9"/>
        <v>0</v>
      </c>
      <c r="W28" s="20">
        <f t="shared" si="9"/>
        <v>0</v>
      </c>
      <c r="X28" s="20">
        <f t="shared" si="9"/>
        <v>0</v>
      </c>
      <c r="Y28" s="20">
        <f t="shared" si="9"/>
        <v>0</v>
      </c>
      <c r="Z28" s="31">
        <f t="shared" si="4"/>
        <v>668536</v>
      </c>
      <c r="AA28" s="31">
        <f t="shared" si="3"/>
        <v>350000</v>
      </c>
    </row>
    <row r="29" spans="1:27" ht="12.95" hidden="1" customHeight="1">
      <c r="A29" s="26" t="s">
        <v>36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34">
        <f t="shared" si="4"/>
        <v>0</v>
      </c>
      <c r="AA29" s="34">
        <f t="shared" si="3"/>
        <v>0</v>
      </c>
    </row>
    <row r="30" spans="1:27" ht="12.75" customHeight="1">
      <c r="A30" s="26" t="s">
        <v>37</v>
      </c>
      <c r="B30" s="8"/>
      <c r="C30" s="8"/>
      <c r="D30" s="8">
        <v>268108.74</v>
      </c>
      <c r="E30" s="8"/>
      <c r="F30" s="8"/>
      <c r="G30" s="8"/>
      <c r="H30" s="8"/>
      <c r="I30" s="8"/>
      <c r="J30" s="9"/>
      <c r="K30" s="8"/>
      <c r="L30" s="9"/>
      <c r="M30" s="8"/>
      <c r="N30" s="9"/>
      <c r="O30" s="8"/>
      <c r="P30" s="9"/>
      <c r="Q30" s="8"/>
      <c r="R30" s="9"/>
      <c r="S30" s="8"/>
      <c r="T30" s="9"/>
      <c r="U30" s="8"/>
      <c r="V30" s="9"/>
      <c r="W30" s="8"/>
      <c r="X30" s="9"/>
      <c r="Y30" s="8"/>
      <c r="Z30" s="34">
        <f t="shared" si="4"/>
        <v>268108.74</v>
      </c>
      <c r="AA30" s="34">
        <f t="shared" si="3"/>
        <v>0</v>
      </c>
    </row>
    <row r="31" spans="1:27" ht="12.95" customHeight="1">
      <c r="A31" s="27" t="s">
        <v>38</v>
      </c>
      <c r="B31" s="9"/>
      <c r="C31" s="9"/>
      <c r="D31" s="9">
        <v>6487.13</v>
      </c>
      <c r="E31" s="9"/>
      <c r="F31" s="9">
        <v>43940.13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v>350000</v>
      </c>
      <c r="U31" s="9">
        <v>350000</v>
      </c>
      <c r="V31" s="9"/>
      <c r="W31" s="9"/>
      <c r="X31" s="9"/>
      <c r="Y31" s="9"/>
      <c r="Z31" s="34">
        <f t="shared" si="4"/>
        <v>400427.26</v>
      </c>
      <c r="AA31" s="34">
        <f t="shared" si="3"/>
        <v>350000</v>
      </c>
    </row>
    <row r="32" spans="1:27" s="14" customFormat="1" ht="12.95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7" s="14" customFormat="1" ht="12.95" customHeigh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3"/>
      <c r="AA33" s="12"/>
    </row>
    <row r="34" spans="1:27" ht="15.75" hidden="1">
      <c r="A34" s="57" t="s">
        <v>49</v>
      </c>
      <c r="B34" s="57"/>
      <c r="C34" s="58"/>
      <c r="D34" s="58"/>
      <c r="E34"/>
      <c r="R34" s="52" t="s">
        <v>50</v>
      </c>
      <c r="S34" s="52"/>
      <c r="T34" s="52"/>
      <c r="U34" s="38"/>
      <c r="V34" s="35"/>
      <c r="W34" s="35"/>
      <c r="X34" s="35"/>
      <c r="Y34" s="35"/>
      <c r="Z34" s="15"/>
    </row>
    <row r="35" spans="1:27" hidden="1">
      <c r="A35"/>
      <c r="B35"/>
      <c r="C35" s="51" t="s">
        <v>40</v>
      </c>
      <c r="D35" s="51"/>
      <c r="E35"/>
      <c r="R35" s="51" t="s">
        <v>41</v>
      </c>
      <c r="S35" s="51"/>
      <c r="T35" s="51"/>
      <c r="U35" s="39"/>
      <c r="V35" s="37"/>
      <c r="W35" s="37"/>
      <c r="X35" s="37"/>
      <c r="Y35" s="37"/>
    </row>
    <row r="36" spans="1:27" hidden="1">
      <c r="A36"/>
      <c r="B36"/>
      <c r="C36"/>
      <c r="D36"/>
      <c r="E36"/>
      <c r="R36"/>
      <c r="S36"/>
      <c r="T36"/>
      <c r="U36" s="16"/>
      <c r="V36"/>
      <c r="W36"/>
      <c r="X36"/>
      <c r="Y36"/>
    </row>
    <row r="37" spans="1:27" ht="15.75" hidden="1">
      <c r="A37" s="57" t="s">
        <v>42</v>
      </c>
      <c r="B37" s="57"/>
      <c r="C37" s="58"/>
      <c r="D37" s="58"/>
      <c r="E37"/>
      <c r="R37" s="52" t="s">
        <v>48</v>
      </c>
      <c r="S37" s="52"/>
      <c r="T37" s="52"/>
      <c r="U37" s="38"/>
      <c r="V37" s="35"/>
      <c r="W37" s="35"/>
      <c r="X37" s="35"/>
      <c r="Y37" s="35"/>
    </row>
    <row r="38" spans="1:27" hidden="1">
      <c r="A38"/>
      <c r="B38"/>
      <c r="C38" s="51" t="s">
        <v>40</v>
      </c>
      <c r="D38" s="51"/>
      <c r="E38"/>
      <c r="R38" s="51" t="s">
        <v>41</v>
      </c>
      <c r="S38" s="51"/>
      <c r="T38" s="51"/>
      <c r="U38" s="39"/>
      <c r="V38" s="37"/>
      <c r="W38" s="37"/>
      <c r="X38" s="37"/>
      <c r="Y38" s="37"/>
    </row>
    <row r="39" spans="1:27" hidden="1">
      <c r="A39"/>
      <c r="B39"/>
      <c r="C39"/>
      <c r="D39"/>
      <c r="E39"/>
      <c r="R39"/>
      <c r="S39"/>
      <c r="T39"/>
      <c r="U39" s="16"/>
      <c r="V39"/>
      <c r="W39"/>
      <c r="X39"/>
      <c r="Y39"/>
    </row>
    <row r="40" spans="1:27" ht="15.75" hidden="1">
      <c r="A40" s="57" t="s">
        <v>43</v>
      </c>
      <c r="B40" s="57"/>
      <c r="C40" s="58"/>
      <c r="D40" s="58"/>
      <c r="E40"/>
      <c r="R40" s="52" t="s">
        <v>45</v>
      </c>
      <c r="S40" s="52"/>
      <c r="T40" s="52"/>
      <c r="U40" s="38"/>
      <c r="V40" s="35"/>
      <c r="W40" s="16"/>
      <c r="X40" s="35" t="s">
        <v>46</v>
      </c>
      <c r="Y40" s="35"/>
    </row>
    <row r="41" spans="1:27" hidden="1">
      <c r="A41"/>
      <c r="B41"/>
      <c r="C41" s="51" t="s">
        <v>40</v>
      </c>
      <c r="D41" s="51"/>
      <c r="E41"/>
      <c r="R41" s="51" t="s">
        <v>41</v>
      </c>
      <c r="S41" s="51"/>
      <c r="T41" s="51"/>
      <c r="U41" s="40"/>
      <c r="V41" s="36"/>
      <c r="W41" s="17"/>
      <c r="X41" s="36" t="s">
        <v>44</v>
      </c>
      <c r="Y41" s="36"/>
    </row>
  </sheetData>
  <protectedRanges>
    <protectedRange sqref="B8:B30 C13:Y13 C28:Y28" name="krista_tr_10_0_1_1"/>
    <protectedRange sqref="C8:C12 C14:C27 C29:C30 E8:E12 E14:E27 E29:E30 G8:G12 G14:G27 G29:G30 I8:I12 I14:I27 I29:I30 K8:K12 K14:K27 K29:K30 M8:M12 M14:M27 M29:M30 O8:O12 O14:O27 O29:O30 Q8:Q12 Q14:Q27 Q29:Q30 S8:S12 S14:S27 S29:S30 U8:U12 U14:U27 U29:U30 W8:W12 W14:W27 W29:W30 Y8:Y12 Y14:Y27 Y29:Y30" name="krista_tr_11_0_1_1"/>
    <protectedRange sqref="D8:D12 D14:D27 D29:D30" name="krista_tr_121_0_1_1"/>
    <protectedRange sqref="F8:F12 F14:F27 F29:F30" name="krista_tr_14_0_1_1"/>
    <protectedRange sqref="H8:H12 H14:H27 H29:H30" name="krista_tr_16_0_1_1"/>
  </protectedRanges>
  <mergeCells count="21">
    <mergeCell ref="A40:B40"/>
    <mergeCell ref="C40:D40"/>
    <mergeCell ref="C41:D41"/>
    <mergeCell ref="R40:T40"/>
    <mergeCell ref="R41:T41"/>
    <mergeCell ref="A37:B37"/>
    <mergeCell ref="C37:D37"/>
    <mergeCell ref="C38:D38"/>
    <mergeCell ref="R37:T37"/>
    <mergeCell ref="R38:T38"/>
    <mergeCell ref="A34:B34"/>
    <mergeCell ref="C34:D34"/>
    <mergeCell ref="C35:D35"/>
    <mergeCell ref="R34:T34"/>
    <mergeCell ref="R35:T35"/>
    <mergeCell ref="A1:AA1"/>
    <mergeCell ref="B5:Y5"/>
    <mergeCell ref="Z5:Z6"/>
    <mergeCell ref="AA5:AA6"/>
    <mergeCell ref="A5:A6"/>
    <mergeCell ref="A2:AA2"/>
  </mergeCells>
  <dataValidations count="1">
    <dataValidation type="decimal" allowBlank="1" showInputMessage="1" showErrorMessage="1" sqref="AA983067:AA983071 B8:Y12 B29:Y33 B14:Y27 AA32:AA33 B65544:Y65548 B131080:Y131084 B196616:Y196620 B262152:Y262156 B327688:Y327692 B393224:Y393228 B458760:Y458764 B524296:Y524300 B589832:Y589836 B655368:Y655372 B720904:Y720908 B786440:Y786444 B851976:Y851980 B917512:Y917516 B983048:Y983052 B65550:Y65561 B131086:Y131097 B196622:Y196633 B262158:Y262169 B327694:Y327705 B393230:Y393241 B458766:Y458777 B524302:Y524313 B589838:Y589849 B655374:Y655385 B720910:Y720921 B786446:Y786457 B851982:Y851993 B917518:Y917529 B983054:Y983065 B65563:Y65567 B131099:Y131103 B196635:Y196639 B262171:Y262175 B327707:Y327711 B393243:Y393247 B458779:Y458783 B524315:Y524319 B589851:Y589855 B655387:Y655391 B720923:Y720927 B786459:Y786463 B851995:Y851999 B917531:Y917535 B983067:Y983071 AA65544:AA65548 AA131080:AA131084 AA196616:AA196620 AA262152:AA262156 AA327688:AA327692 AA393224:AA393228 AA458760:AA458764 AA524296:AA524300 AA589832:AA589836 AA655368:AA655372 AA720904:AA720908 AA786440:AA786444 AA851976:AA851980 AA917512:AA917516 AA983048:AA983052 AA65550:AA65561 AA131086:AA131097 AA196622:AA196633 AA262158:AA262169 AA327694:AA327705 AA393230:AA393241 AA458766:AA458777 AA524302:AA524313 AA589838:AA589849 AA655374:AA655385 AA720910:AA720921 AA786446:AA786457 AA851982:AA851993 AA917518:AA917529 AA983054:AA983065 AA65563:AA65567 AA131099:AA131103 AA196635:AA196639 AA262171:AA262175 AA327707:AA327711 AA393243:AA393247 AA458779:AA458783 AA524315:AA524319 AA589851:AA589855 AA655387:AA655391 AA720923:AA720927 AA786459:AA786463 AA851995:AA851999 AA917531:AA917535">
      <formula1>-10000000000</formula1>
      <formula2>10000000000</formula2>
    </dataValidation>
  </dataValidations>
  <pageMargins left="0.23622047244094491" right="0.16" top="0.74803149606299213" bottom="0.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AA42"/>
  <sheetViews>
    <sheetView zoomScaleNormal="100" workbookViewId="0">
      <selection activeCell="Z4" sqref="Z4"/>
    </sheetView>
  </sheetViews>
  <sheetFormatPr defaultRowHeight="15"/>
  <cols>
    <col min="1" max="1" width="36.28515625" style="1" customWidth="1"/>
    <col min="2" max="2" width="10.7109375" style="1" customWidth="1"/>
    <col min="3" max="3" width="8" style="1" hidden="1" customWidth="1"/>
    <col min="4" max="4" width="12" style="1" customWidth="1"/>
    <col min="5" max="5" width="8" style="1" hidden="1" customWidth="1"/>
    <col min="6" max="6" width="10.7109375" style="1" customWidth="1"/>
    <col min="7" max="7" width="9.140625" style="1" hidden="1" customWidth="1"/>
    <col min="8" max="8" width="10.7109375" style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2.42578125" style="1" customWidth="1"/>
    <col min="13" max="13" width="8" style="1" hidden="1" customWidth="1"/>
    <col min="14" max="14" width="11.85546875" style="1" customWidth="1"/>
    <col min="15" max="15" width="11.42578125" style="1" hidden="1" customWidth="1"/>
    <col min="16" max="16" width="11" style="1" hidden="1" customWidth="1"/>
    <col min="17" max="17" width="8" style="1" hidden="1" customWidth="1"/>
    <col min="18" max="18" width="14.7109375" style="1" customWidth="1"/>
    <col min="19" max="19" width="8" style="1" hidden="1" customWidth="1"/>
    <col min="20" max="20" width="10.7109375" style="1" customWidth="1"/>
    <col min="21" max="21" width="8" style="1" hidden="1" customWidth="1"/>
    <col min="22" max="22" width="14.85546875" style="1" customWidth="1"/>
    <col min="23" max="23" width="10" style="1" hidden="1" customWidth="1"/>
    <col min="24" max="24" width="10" style="1" customWidth="1"/>
    <col min="25" max="25" width="8" style="1" hidden="1" customWidth="1"/>
    <col min="26" max="26" width="13" style="1" customWidth="1"/>
    <col min="27" max="27" width="10.5703125" style="1" hidden="1" customWidth="1"/>
    <col min="28" max="16384" width="9.140625" style="1"/>
  </cols>
  <sheetData>
    <row r="1" spans="1:27" ht="16.5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6.5">
      <c r="A2" s="50" t="s">
        <v>47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6.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6.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59" t="s">
        <v>61</v>
      </c>
      <c r="AA4" s="21"/>
    </row>
    <row r="5" spans="1:27" ht="18.75" customHeight="1">
      <c r="A5" s="48" t="s">
        <v>3</v>
      </c>
      <c r="B5" s="43" t="s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Z5" s="46" t="s">
        <v>1</v>
      </c>
      <c r="AA5" s="46" t="s">
        <v>2</v>
      </c>
    </row>
    <row r="6" spans="1:27" ht="90" customHeight="1">
      <c r="A6" s="49"/>
      <c r="B6" s="2" t="s">
        <v>4</v>
      </c>
      <c r="C6" s="2" t="s">
        <v>5</v>
      </c>
      <c r="D6" s="2" t="s">
        <v>6</v>
      </c>
      <c r="E6" s="2" t="s">
        <v>5</v>
      </c>
      <c r="F6" s="2" t="s">
        <v>7</v>
      </c>
      <c r="G6" s="2" t="s">
        <v>5</v>
      </c>
      <c r="H6" s="2" t="s">
        <v>8</v>
      </c>
      <c r="I6" s="2" t="s">
        <v>5</v>
      </c>
      <c r="J6" s="3" t="s">
        <v>9</v>
      </c>
      <c r="K6" s="2" t="s">
        <v>5</v>
      </c>
      <c r="L6" s="3" t="s">
        <v>10</v>
      </c>
      <c r="M6" s="2" t="s">
        <v>5</v>
      </c>
      <c r="N6" s="3" t="s">
        <v>11</v>
      </c>
      <c r="O6" s="2" t="s">
        <v>5</v>
      </c>
      <c r="P6" s="3" t="s">
        <v>12</v>
      </c>
      <c r="Q6" s="2" t="s">
        <v>5</v>
      </c>
      <c r="R6" s="4" t="s">
        <v>13</v>
      </c>
      <c r="S6" s="2" t="s">
        <v>5</v>
      </c>
      <c r="T6" s="4" t="s">
        <v>14</v>
      </c>
      <c r="U6" s="2" t="s">
        <v>5</v>
      </c>
      <c r="V6" s="2" t="s">
        <v>15</v>
      </c>
      <c r="W6" s="2" t="s">
        <v>5</v>
      </c>
      <c r="X6" s="5" t="s">
        <v>16</v>
      </c>
      <c r="Y6" s="2" t="s">
        <v>5</v>
      </c>
      <c r="Z6" s="47"/>
      <c r="AA6" s="47"/>
    </row>
    <row r="7" spans="1:27" ht="12.95" customHeight="1">
      <c r="A7" s="6" t="s">
        <v>17</v>
      </c>
      <c r="B7" s="31">
        <f>SUM(B8:B13,B18:B28)</f>
        <v>20758017.170000002</v>
      </c>
      <c r="C7" s="31">
        <f t="shared" ref="C7:Y7" si="0">SUM(C8:C13,C18:C28)</f>
        <v>0</v>
      </c>
      <c r="D7" s="31">
        <f t="shared" si="0"/>
        <v>274375174.19</v>
      </c>
      <c r="E7" s="31">
        <f t="shared" si="0"/>
        <v>0</v>
      </c>
      <c r="F7" s="31">
        <f t="shared" si="0"/>
        <v>16245109.75</v>
      </c>
      <c r="G7" s="31">
        <f t="shared" si="0"/>
        <v>0</v>
      </c>
      <c r="H7" s="31">
        <f t="shared" si="0"/>
        <v>1130490.8500000001</v>
      </c>
      <c r="I7" s="31">
        <f t="shared" si="0"/>
        <v>0</v>
      </c>
      <c r="J7" s="31">
        <f t="shared" si="0"/>
        <v>0</v>
      </c>
      <c r="K7" s="31">
        <f t="shared" si="0"/>
        <v>0</v>
      </c>
      <c r="L7" s="31">
        <f t="shared" si="0"/>
        <v>300424270.45999998</v>
      </c>
      <c r="M7" s="31">
        <f t="shared" si="0"/>
        <v>0</v>
      </c>
      <c r="N7" s="31">
        <f t="shared" si="0"/>
        <v>58136968.350000001</v>
      </c>
      <c r="O7" s="31">
        <f t="shared" si="0"/>
        <v>0</v>
      </c>
      <c r="P7" s="31">
        <f t="shared" si="0"/>
        <v>0</v>
      </c>
      <c r="Q7" s="31">
        <f t="shared" si="0"/>
        <v>0</v>
      </c>
      <c r="R7" s="31">
        <f t="shared" si="0"/>
        <v>9363645.120000001</v>
      </c>
      <c r="S7" s="31">
        <f t="shared" si="0"/>
        <v>0</v>
      </c>
      <c r="T7" s="31">
        <f t="shared" si="0"/>
        <v>5069483.2799999993</v>
      </c>
      <c r="U7" s="31">
        <f t="shared" si="0"/>
        <v>0</v>
      </c>
      <c r="V7" s="31">
        <f t="shared" si="0"/>
        <v>54663739.089999996</v>
      </c>
      <c r="W7" s="31">
        <f t="shared" si="0"/>
        <v>0</v>
      </c>
      <c r="X7" s="31">
        <f t="shared" si="0"/>
        <v>1274824.25</v>
      </c>
      <c r="Y7" s="31">
        <f t="shared" si="0"/>
        <v>0</v>
      </c>
      <c r="Z7" s="31">
        <f>B7+D7+F7+H7+J7+L7+N7+P7+R7+T7+V7+X7</f>
        <v>741441722.51000011</v>
      </c>
      <c r="AA7" s="31">
        <f>C7+E7+G7+I7+K7+M7+O7+Q7+S7+U7+W7+Y7</f>
        <v>0</v>
      </c>
    </row>
    <row r="8" spans="1:27" ht="12.95" customHeight="1">
      <c r="A8" s="7" t="s">
        <v>18</v>
      </c>
      <c r="B8" s="8">
        <v>13287191.010000002</v>
      </c>
      <c r="C8" s="8"/>
      <c r="D8" s="8">
        <v>135582038.44999999</v>
      </c>
      <c r="E8" s="8"/>
      <c r="F8" s="8">
        <v>5271519.6700000009</v>
      </c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>
        <v>3425548.3600000003</v>
      </c>
      <c r="S8" s="8"/>
      <c r="T8" s="9">
        <v>297337.73</v>
      </c>
      <c r="U8" s="8"/>
      <c r="V8" s="9"/>
      <c r="W8" s="8"/>
      <c r="X8" s="9">
        <v>797265.24</v>
      </c>
      <c r="Y8" s="8"/>
      <c r="Z8" s="34">
        <f>B8+D8+F8+H8+J8+L8+N8+P8+R8+T8+V8+X8</f>
        <v>158660900.45999998</v>
      </c>
      <c r="AA8" s="34">
        <f>C8+E8+G8+I8+K8+M8+O8+Q8+S8+U8+W8+Y8</f>
        <v>0</v>
      </c>
    </row>
    <row r="9" spans="1:27" ht="12.95" customHeight="1">
      <c r="A9" s="7" t="s">
        <v>19</v>
      </c>
      <c r="B9" s="8">
        <v>3436.04</v>
      </c>
      <c r="C9" s="8"/>
      <c r="D9" s="8">
        <v>33428.89</v>
      </c>
      <c r="E9" s="8"/>
      <c r="F9" s="8"/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>
        <v>1187.5</v>
      </c>
      <c r="S9" s="8"/>
      <c r="T9" s="9"/>
      <c r="U9" s="8"/>
      <c r="V9" s="9"/>
      <c r="W9" s="8"/>
      <c r="X9" s="9">
        <v>62.5</v>
      </c>
      <c r="Y9" s="8"/>
      <c r="Z9" s="34">
        <f t="shared" ref="Z9:AA12" si="1">B9+D9+F9+H9+J9+L9+N9+P9+R9+T9+V9+X9</f>
        <v>38114.93</v>
      </c>
      <c r="AA9" s="34">
        <f t="shared" si="1"/>
        <v>0</v>
      </c>
    </row>
    <row r="10" spans="1:27" ht="12.95" customHeight="1">
      <c r="A10" s="7" t="s">
        <v>20</v>
      </c>
      <c r="B10" s="8">
        <v>7459874.120000001</v>
      </c>
      <c r="C10" s="8"/>
      <c r="D10" s="8">
        <v>58744106.979999997</v>
      </c>
      <c r="E10" s="8"/>
      <c r="F10" s="8">
        <v>10973590.08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3620712.17</v>
      </c>
      <c r="S10" s="8"/>
      <c r="T10" s="9">
        <v>146015.29999999999</v>
      </c>
      <c r="U10" s="8"/>
      <c r="V10" s="9">
        <v>1092652.1299999999</v>
      </c>
      <c r="W10" s="8"/>
      <c r="X10" s="9">
        <v>477330.51</v>
      </c>
      <c r="Y10" s="8"/>
      <c r="Z10" s="34">
        <f t="shared" si="1"/>
        <v>82514281.289999992</v>
      </c>
      <c r="AA10" s="34">
        <f t="shared" si="1"/>
        <v>0</v>
      </c>
    </row>
    <row r="11" spans="1:27" ht="12.95" customHeight="1">
      <c r="A11" s="7" t="s">
        <v>21</v>
      </c>
      <c r="B11" s="8"/>
      <c r="C11" s="8"/>
      <c r="D11" s="8">
        <v>364395.03999999992</v>
      </c>
      <c r="E11" s="8"/>
      <c r="F11" s="8"/>
      <c r="G11" s="8"/>
      <c r="H11" s="8"/>
      <c r="I11" s="8"/>
      <c r="J11" s="9"/>
      <c r="K11" s="8"/>
      <c r="L11" s="9">
        <v>12024.11</v>
      </c>
      <c r="M11" s="8"/>
      <c r="N11" s="9"/>
      <c r="O11" s="8"/>
      <c r="P11" s="9"/>
      <c r="Q11" s="8"/>
      <c r="R11" s="9">
        <v>244361.42</v>
      </c>
      <c r="S11" s="8"/>
      <c r="T11" s="9">
        <v>32647.439999999999</v>
      </c>
      <c r="U11" s="8"/>
      <c r="V11" s="9">
        <v>27066.99</v>
      </c>
      <c r="W11" s="8"/>
      <c r="X11" s="9"/>
      <c r="Y11" s="8"/>
      <c r="Z11" s="34">
        <f t="shared" si="1"/>
        <v>680494.99999999988</v>
      </c>
      <c r="AA11" s="34">
        <f t="shared" si="1"/>
        <v>0</v>
      </c>
    </row>
    <row r="12" spans="1:27" ht="12.95" hidden="1" customHeight="1">
      <c r="A12" s="7" t="s">
        <v>22</v>
      </c>
      <c r="B12" s="8"/>
      <c r="C12" s="8"/>
      <c r="D12" s="8"/>
      <c r="E12" s="8"/>
      <c r="F12" s="8"/>
      <c r="G12" s="8"/>
      <c r="H12" s="8"/>
      <c r="I12" s="8"/>
      <c r="J12" s="9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9"/>
      <c r="W12" s="8"/>
      <c r="X12" s="9"/>
      <c r="Y12" s="8"/>
      <c r="Z12" s="34">
        <f t="shared" si="1"/>
        <v>0</v>
      </c>
      <c r="AA12" s="34">
        <f t="shared" si="1"/>
        <v>0</v>
      </c>
    </row>
    <row r="13" spans="1:27" ht="12.95" customHeight="1">
      <c r="A13" s="7" t="s">
        <v>23</v>
      </c>
      <c r="B13" s="32"/>
      <c r="C13" s="32">
        <f t="shared" ref="C13:Y13" si="2">SUM(C14:C17)</f>
        <v>0</v>
      </c>
      <c r="D13" s="32">
        <f t="shared" si="2"/>
        <v>40022395.600000001</v>
      </c>
      <c r="E13" s="32">
        <f t="shared" si="2"/>
        <v>0</v>
      </c>
      <c r="F13" s="32"/>
      <c r="G13" s="32">
        <f t="shared" si="2"/>
        <v>0</v>
      </c>
      <c r="H13" s="32">
        <f t="shared" si="2"/>
        <v>52642.51</v>
      </c>
      <c r="I13" s="32">
        <f t="shared" si="2"/>
        <v>0</v>
      </c>
      <c r="J13" s="32">
        <f t="shared" si="2"/>
        <v>0</v>
      </c>
      <c r="K13" s="32">
        <f t="shared" si="2"/>
        <v>0</v>
      </c>
      <c r="L13" s="32">
        <f t="shared" si="2"/>
        <v>3950891.6299999994</v>
      </c>
      <c r="M13" s="32">
        <f t="shared" si="2"/>
        <v>0</v>
      </c>
      <c r="N13" s="32"/>
      <c r="O13" s="32">
        <f t="shared" si="2"/>
        <v>0</v>
      </c>
      <c r="P13" s="32">
        <f t="shared" si="2"/>
        <v>0</v>
      </c>
      <c r="Q13" s="32">
        <f t="shared" si="2"/>
        <v>0</v>
      </c>
      <c r="R13" s="32">
        <f t="shared" si="2"/>
        <v>8204.49</v>
      </c>
      <c r="S13" s="32">
        <f t="shared" si="2"/>
        <v>0</v>
      </c>
      <c r="T13" s="32">
        <f t="shared" si="2"/>
        <v>713320.0199999999</v>
      </c>
      <c r="U13" s="32">
        <f t="shared" si="2"/>
        <v>0</v>
      </c>
      <c r="V13" s="32">
        <f t="shared" si="2"/>
        <v>68206.25</v>
      </c>
      <c r="W13" s="32">
        <f t="shared" si="2"/>
        <v>0</v>
      </c>
      <c r="X13" s="32"/>
      <c r="Y13" s="32">
        <f t="shared" si="2"/>
        <v>0</v>
      </c>
      <c r="Z13" s="31">
        <f>B13+D13+F13+H13+J13+L13+N13+P13+R13+T13+V13+X13</f>
        <v>44815660.500000007</v>
      </c>
      <c r="AA13" s="31">
        <f>C13+E13+G13+I13+K13+M13+O13+Q13+S13+U13+W13+Y13</f>
        <v>0</v>
      </c>
    </row>
    <row r="14" spans="1:27" ht="12.95" customHeight="1">
      <c r="A14" s="24" t="s">
        <v>24</v>
      </c>
      <c r="B14" s="8"/>
      <c r="C14" s="8"/>
      <c r="D14" s="8">
        <v>25874626</v>
      </c>
      <c r="E14" s="8"/>
      <c r="F14" s="8"/>
      <c r="G14" s="8"/>
      <c r="H14" s="8"/>
      <c r="I14" s="8"/>
      <c r="J14" s="9"/>
      <c r="K14" s="8"/>
      <c r="L14" s="9">
        <v>12177.51</v>
      </c>
      <c r="M14" s="8"/>
      <c r="N14" s="9"/>
      <c r="O14" s="8"/>
      <c r="P14" s="9"/>
      <c r="Q14" s="8"/>
      <c r="R14" s="9"/>
      <c r="S14" s="8"/>
      <c r="T14" s="9">
        <v>524827.93999999994</v>
      </c>
      <c r="U14" s="8"/>
      <c r="V14" s="9">
        <v>39282</v>
      </c>
      <c r="W14" s="8"/>
      <c r="X14" s="9"/>
      <c r="Y14" s="8"/>
      <c r="Z14" s="34">
        <f t="shared" ref="Z14:AA26" si="3">B14+D14+F14+H14+J14+L14+N14+P14+R14+T14+V14+X14</f>
        <v>26450913.450000003</v>
      </c>
      <c r="AA14" s="34">
        <f t="shared" si="3"/>
        <v>0</v>
      </c>
    </row>
    <row r="15" spans="1:27" ht="12.95" customHeight="1">
      <c r="A15" s="24" t="s">
        <v>25</v>
      </c>
      <c r="B15" s="8"/>
      <c r="C15" s="8"/>
      <c r="D15" s="8">
        <v>10739593.25</v>
      </c>
      <c r="E15" s="8"/>
      <c r="F15" s="8"/>
      <c r="G15" s="8"/>
      <c r="H15" s="8"/>
      <c r="I15" s="8"/>
      <c r="J15" s="9"/>
      <c r="K15" s="8"/>
      <c r="L15" s="9">
        <v>3934523.05</v>
      </c>
      <c r="M15" s="8"/>
      <c r="N15" s="9"/>
      <c r="O15" s="8"/>
      <c r="P15" s="9"/>
      <c r="Q15" s="8"/>
      <c r="R15" s="9">
        <v>3743.34</v>
      </c>
      <c r="S15" s="8"/>
      <c r="T15" s="9">
        <v>188492.08</v>
      </c>
      <c r="U15" s="8"/>
      <c r="V15" s="9">
        <v>25823.64</v>
      </c>
      <c r="W15" s="8"/>
      <c r="X15" s="9"/>
      <c r="Y15" s="8"/>
      <c r="Z15" s="34">
        <f t="shared" si="3"/>
        <v>14892175.360000001</v>
      </c>
      <c r="AA15" s="34">
        <f t="shared" si="3"/>
        <v>0</v>
      </c>
    </row>
    <row r="16" spans="1:27" ht="12.95" customHeight="1">
      <c r="A16" s="24" t="s">
        <v>26</v>
      </c>
      <c r="B16" s="8"/>
      <c r="C16" s="8"/>
      <c r="D16" s="8">
        <v>3408176.3500000006</v>
      </c>
      <c r="E16" s="8"/>
      <c r="F16" s="8"/>
      <c r="G16" s="8"/>
      <c r="H16" s="8"/>
      <c r="I16" s="8"/>
      <c r="J16" s="9"/>
      <c r="K16" s="8"/>
      <c r="L16" s="9">
        <v>768.8</v>
      </c>
      <c r="M16" s="8"/>
      <c r="N16" s="9"/>
      <c r="O16" s="8"/>
      <c r="P16" s="9"/>
      <c r="Q16" s="8"/>
      <c r="R16" s="9">
        <v>4461.1499999999996</v>
      </c>
      <c r="S16" s="8"/>
      <c r="T16" s="9"/>
      <c r="U16" s="8"/>
      <c r="V16" s="9">
        <v>3100.61</v>
      </c>
      <c r="W16" s="8"/>
      <c r="X16" s="9"/>
      <c r="Y16" s="8"/>
      <c r="Z16" s="34">
        <f t="shared" si="3"/>
        <v>3416506.91</v>
      </c>
      <c r="AA16" s="34">
        <f t="shared" si="3"/>
        <v>0</v>
      </c>
    </row>
    <row r="17" spans="1:27" ht="12.95" customHeight="1">
      <c r="A17" s="25" t="s">
        <v>27</v>
      </c>
      <c r="B17" s="8"/>
      <c r="C17" s="8"/>
      <c r="D17" s="8"/>
      <c r="E17" s="8"/>
      <c r="F17" s="8"/>
      <c r="G17" s="8"/>
      <c r="H17" s="8">
        <v>52642.51</v>
      </c>
      <c r="I17" s="8"/>
      <c r="J17" s="9"/>
      <c r="K17" s="8"/>
      <c r="L17" s="9">
        <v>3422.27</v>
      </c>
      <c r="M17" s="8"/>
      <c r="N17" s="9"/>
      <c r="O17" s="8"/>
      <c r="P17" s="9"/>
      <c r="Q17" s="8"/>
      <c r="R17" s="9"/>
      <c r="S17" s="8"/>
      <c r="T17" s="9"/>
      <c r="U17" s="8"/>
      <c r="V17" s="9"/>
      <c r="W17" s="8"/>
      <c r="X17" s="9"/>
      <c r="Y17" s="8"/>
      <c r="Z17" s="34">
        <f t="shared" si="3"/>
        <v>56064.78</v>
      </c>
      <c r="AA17" s="34">
        <f t="shared" si="3"/>
        <v>0</v>
      </c>
    </row>
    <row r="18" spans="1:27" ht="12.95" customHeight="1">
      <c r="A18" s="7" t="s">
        <v>28</v>
      </c>
      <c r="B18" s="8"/>
      <c r="C18" s="8"/>
      <c r="D18" s="8"/>
      <c r="E18" s="8"/>
      <c r="F18" s="8"/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>
        <v>7000</v>
      </c>
      <c r="S18" s="8"/>
      <c r="T18" s="9"/>
      <c r="U18" s="8"/>
      <c r="V18" s="9"/>
      <c r="W18" s="8"/>
      <c r="X18" s="9"/>
      <c r="Y18" s="8"/>
      <c r="Z18" s="34">
        <f t="shared" si="3"/>
        <v>7000</v>
      </c>
      <c r="AA18" s="34">
        <f t="shared" si="3"/>
        <v>0</v>
      </c>
    </row>
    <row r="19" spans="1:27" ht="12.95" customHeight="1">
      <c r="A19" s="7" t="s">
        <v>29</v>
      </c>
      <c r="B19" s="8"/>
      <c r="C19" s="8"/>
      <c r="D19" s="8">
        <v>132701.41999999998</v>
      </c>
      <c r="E19" s="8"/>
      <c r="F19" s="8"/>
      <c r="G19" s="8"/>
      <c r="H19" s="8"/>
      <c r="I19" s="8"/>
      <c r="J19" s="9"/>
      <c r="K19" s="8"/>
      <c r="L19" s="9">
        <v>294466387.55000001</v>
      </c>
      <c r="M19" s="8"/>
      <c r="N19" s="9"/>
      <c r="O19" s="8"/>
      <c r="P19" s="9"/>
      <c r="Q19" s="8"/>
      <c r="R19" s="9">
        <v>238063.24</v>
      </c>
      <c r="S19" s="8"/>
      <c r="T19" s="9">
        <v>1900</v>
      </c>
      <c r="U19" s="8"/>
      <c r="V19" s="9">
        <v>53429397.219999999</v>
      </c>
      <c r="W19" s="8"/>
      <c r="X19" s="9"/>
      <c r="Y19" s="8"/>
      <c r="Z19" s="34">
        <f t="shared" si="3"/>
        <v>348268449.43000007</v>
      </c>
      <c r="AA19" s="34">
        <f t="shared" si="3"/>
        <v>0</v>
      </c>
    </row>
    <row r="20" spans="1:27" ht="12.95" customHeight="1">
      <c r="A20" s="7" t="s">
        <v>30</v>
      </c>
      <c r="B20" s="8">
        <v>7475</v>
      </c>
      <c r="C20" s="8"/>
      <c r="D20" s="8">
        <v>2581665.77</v>
      </c>
      <c r="E20" s="8"/>
      <c r="F20" s="8"/>
      <c r="G20" s="8"/>
      <c r="H20" s="8"/>
      <c r="I20" s="8"/>
      <c r="J20" s="9"/>
      <c r="K20" s="8"/>
      <c r="L20" s="9">
        <v>513478.14</v>
      </c>
      <c r="M20" s="8"/>
      <c r="N20" s="9">
        <v>40969.31</v>
      </c>
      <c r="O20" s="8"/>
      <c r="P20" s="9"/>
      <c r="Q20" s="8"/>
      <c r="R20" s="9">
        <v>421569.01</v>
      </c>
      <c r="S20" s="8"/>
      <c r="T20" s="9"/>
      <c r="U20" s="8"/>
      <c r="V20" s="9">
        <v>3360</v>
      </c>
      <c r="W20" s="8"/>
      <c r="X20" s="9"/>
      <c r="Y20" s="8"/>
      <c r="Z20" s="34">
        <f t="shared" si="3"/>
        <v>3568517.2300000004</v>
      </c>
      <c r="AA20" s="34">
        <f t="shared" si="3"/>
        <v>0</v>
      </c>
    </row>
    <row r="21" spans="1:27" ht="23.25" hidden="1" customHeight="1">
      <c r="A21" s="7" t="s">
        <v>52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4">
        <f t="shared" ref="Z21" si="4">B21+D21+F21+H21+J21+L21+N21+P21+R21+T21+V21+X21</f>
        <v>0</v>
      </c>
      <c r="AA21" s="34">
        <f t="shared" ref="AA21" si="5">C21+E21+G21+I21+K21+M21+O21+Q21+S21+U21+W21+Y21</f>
        <v>0</v>
      </c>
    </row>
    <row r="22" spans="1:27" ht="33.75" hidden="1">
      <c r="A22" s="7" t="s">
        <v>31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34">
        <f t="shared" si="3"/>
        <v>0</v>
      </c>
      <c r="AA22" s="34">
        <f t="shared" si="3"/>
        <v>0</v>
      </c>
    </row>
    <row r="23" spans="1:27" ht="12.95" customHeight="1">
      <c r="A23" s="7" t="s">
        <v>32</v>
      </c>
      <c r="B23" s="8"/>
      <c r="C23" s="8"/>
      <c r="D23" s="8">
        <v>4545770.25</v>
      </c>
      <c r="E23" s="8"/>
      <c r="F23" s="8"/>
      <c r="G23" s="8"/>
      <c r="H23" s="8">
        <v>1077848.3400000001</v>
      </c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34">
        <f t="shared" si="3"/>
        <v>5623618.5899999999</v>
      </c>
      <c r="AA23" s="34">
        <f t="shared" si="3"/>
        <v>0</v>
      </c>
    </row>
    <row r="24" spans="1:27" ht="22.5" hidden="1">
      <c r="A24" s="7" t="s">
        <v>33</v>
      </c>
      <c r="B24" s="8"/>
      <c r="C24" s="8"/>
      <c r="D24" s="8"/>
      <c r="E24" s="8"/>
      <c r="F24" s="8"/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34">
        <f t="shared" si="3"/>
        <v>0</v>
      </c>
      <c r="AA24" s="34">
        <f t="shared" si="3"/>
        <v>0</v>
      </c>
    </row>
    <row r="25" spans="1:27" ht="12.95" customHeight="1">
      <c r="A25" s="7" t="s">
        <v>16</v>
      </c>
      <c r="B25" s="8">
        <v>41</v>
      </c>
      <c r="C25" s="8"/>
      <c r="D25" s="8">
        <v>29413391.379999999</v>
      </c>
      <c r="E25" s="8"/>
      <c r="F25" s="8"/>
      <c r="G25" s="8"/>
      <c r="H25" s="8"/>
      <c r="I25" s="8"/>
      <c r="J25" s="9"/>
      <c r="K25" s="8"/>
      <c r="L25" s="9">
        <v>1481489.03</v>
      </c>
      <c r="M25" s="8"/>
      <c r="N25" s="9"/>
      <c r="O25" s="8"/>
      <c r="P25" s="9"/>
      <c r="Q25" s="8"/>
      <c r="R25" s="9">
        <v>1009146.57</v>
      </c>
      <c r="S25" s="8"/>
      <c r="T25" s="9">
        <v>3878262.79</v>
      </c>
      <c r="U25" s="8"/>
      <c r="V25" s="9">
        <v>17421</v>
      </c>
      <c r="W25" s="8"/>
      <c r="X25" s="9">
        <v>166</v>
      </c>
      <c r="Y25" s="8"/>
      <c r="Z25" s="34">
        <f t="shared" si="3"/>
        <v>35799917.770000003</v>
      </c>
      <c r="AA25" s="34">
        <f t="shared" si="3"/>
        <v>0</v>
      </c>
    </row>
    <row r="26" spans="1:27" ht="12.95" customHeight="1">
      <c r="A26" s="7" t="s">
        <v>34</v>
      </c>
      <c r="B26" s="8"/>
      <c r="C26" s="8"/>
      <c r="D26" s="8"/>
      <c r="E26" s="8"/>
      <c r="F26" s="8"/>
      <c r="G26" s="8"/>
      <c r="H26" s="8"/>
      <c r="I26" s="8"/>
      <c r="J26" s="9"/>
      <c r="K26" s="8"/>
      <c r="L26" s="9"/>
      <c r="M26" s="8"/>
      <c r="N26" s="9">
        <v>58095999.039999999</v>
      </c>
      <c r="O26" s="8"/>
      <c r="P26" s="9"/>
      <c r="Q26" s="8"/>
      <c r="R26" s="9">
        <v>0.05</v>
      </c>
      <c r="S26" s="8"/>
      <c r="T26" s="9"/>
      <c r="U26" s="8"/>
      <c r="V26" s="9"/>
      <c r="W26" s="8"/>
      <c r="X26" s="9"/>
      <c r="Y26" s="8"/>
      <c r="Z26" s="34">
        <f t="shared" si="3"/>
        <v>58095999.089999996</v>
      </c>
      <c r="AA26" s="34">
        <f t="shared" si="3"/>
        <v>0</v>
      </c>
    </row>
    <row r="27" spans="1:27" ht="12.95" hidden="1" customHeight="1">
      <c r="A27" s="7" t="s">
        <v>51</v>
      </c>
      <c r="B27" s="22"/>
      <c r="C27" s="22"/>
      <c r="D27" s="22"/>
      <c r="E27" s="22"/>
      <c r="F27" s="22"/>
      <c r="G27" s="22"/>
      <c r="H27" s="22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34">
        <f t="shared" ref="Z27" si="6">B27+D27+F27+H27+J27+L27+N27+P27+R27+T27+V27+X27</f>
        <v>0</v>
      </c>
      <c r="AA27" s="34">
        <f t="shared" ref="AA27" si="7">C27+E27+G27+I27+K27+M27+O27+Q27+S27+U27+W27+Y27</f>
        <v>0</v>
      </c>
    </row>
    <row r="28" spans="1:27" ht="12.95" customHeight="1">
      <c r="A28" s="10" t="s">
        <v>35</v>
      </c>
      <c r="B28" s="33"/>
      <c r="C28" s="33">
        <f t="shared" ref="C28:Y28" si="8">SUM(C29:C31)</f>
        <v>0</v>
      </c>
      <c r="D28" s="33">
        <f t="shared" si="8"/>
        <v>2955280.41</v>
      </c>
      <c r="E28" s="33">
        <f t="shared" si="8"/>
        <v>0</v>
      </c>
      <c r="F28" s="33"/>
      <c r="G28" s="33"/>
      <c r="H28" s="33"/>
      <c r="I28" s="33"/>
      <c r="J28" s="33"/>
      <c r="K28" s="33"/>
      <c r="L28" s="33"/>
      <c r="M28" s="33"/>
      <c r="N28" s="33"/>
      <c r="O28" s="33">
        <f t="shared" si="8"/>
        <v>0</v>
      </c>
      <c r="P28" s="33">
        <f t="shared" si="8"/>
        <v>0</v>
      </c>
      <c r="Q28" s="33">
        <f t="shared" si="8"/>
        <v>0</v>
      </c>
      <c r="R28" s="33">
        <f t="shared" si="8"/>
        <v>387852.31</v>
      </c>
      <c r="S28" s="33">
        <f t="shared" si="8"/>
        <v>0</v>
      </c>
      <c r="T28" s="33"/>
      <c r="U28" s="33">
        <f t="shared" si="8"/>
        <v>0</v>
      </c>
      <c r="V28" s="33">
        <f t="shared" si="8"/>
        <v>25635.5</v>
      </c>
      <c r="W28" s="33">
        <f t="shared" si="8"/>
        <v>0</v>
      </c>
      <c r="X28" s="33"/>
      <c r="Y28" s="33">
        <f t="shared" si="8"/>
        <v>0</v>
      </c>
      <c r="Z28" s="31">
        <f t="shared" ref="Z28:AA28" si="9">B28+D28+F28+H28+J28+L28+N28+P28+R28+T28+V28+X28</f>
        <v>3368768.22</v>
      </c>
      <c r="AA28" s="31">
        <f t="shared" si="9"/>
        <v>0</v>
      </c>
    </row>
    <row r="29" spans="1:27" ht="12.95" hidden="1" customHeight="1">
      <c r="A29" s="26" t="s">
        <v>36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34">
        <f>B29+D29+F29+H29+J29+L29+N29+P29+R29+T29+V29</f>
        <v>0</v>
      </c>
      <c r="AA29" s="34">
        <f>C29+E29+G29+I29+K29+M29+O29+Q29+S29+U29+W29</f>
        <v>0</v>
      </c>
    </row>
    <row r="30" spans="1:27" ht="12.75" customHeight="1">
      <c r="A30" s="26" t="s">
        <v>37</v>
      </c>
      <c r="B30" s="8"/>
      <c r="C30" s="8"/>
      <c r="D30" s="8">
        <v>2955280.41</v>
      </c>
      <c r="E30" s="8"/>
      <c r="F30" s="8"/>
      <c r="G30" s="8"/>
      <c r="H30" s="8"/>
      <c r="I30" s="8"/>
      <c r="J30" s="9"/>
      <c r="K30" s="8"/>
      <c r="L30" s="9"/>
      <c r="M30" s="8"/>
      <c r="N30" s="9"/>
      <c r="O30" s="8"/>
      <c r="P30" s="9"/>
      <c r="Q30" s="8"/>
      <c r="R30" s="9"/>
      <c r="S30" s="8"/>
      <c r="T30" s="9"/>
      <c r="U30" s="8"/>
      <c r="V30" s="9"/>
      <c r="W30" s="8"/>
      <c r="X30" s="9"/>
      <c r="Y30" s="8"/>
      <c r="Z30" s="34">
        <f t="shared" ref="Z30:AA31" si="10">B30+D30+F30+H30+J30+L30+N30+P30+R30+T30+V30</f>
        <v>2955280.41</v>
      </c>
      <c r="AA30" s="34">
        <f t="shared" si="10"/>
        <v>0</v>
      </c>
    </row>
    <row r="31" spans="1:27" ht="12.95" customHeight="1">
      <c r="A31" s="27" t="s">
        <v>38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387852.31</v>
      </c>
      <c r="S31" s="9"/>
      <c r="T31" s="9"/>
      <c r="U31" s="9"/>
      <c r="V31" s="9">
        <v>25635.5</v>
      </c>
      <c r="W31" s="9"/>
      <c r="X31" s="9"/>
      <c r="Y31" s="9"/>
      <c r="Z31" s="34">
        <f t="shared" si="10"/>
        <v>413487.81</v>
      </c>
      <c r="AA31" s="34">
        <f t="shared" si="10"/>
        <v>0</v>
      </c>
    </row>
    <row r="32" spans="1:27" s="14" customFormat="1" ht="12.95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7" s="14" customFormat="1" ht="12.95" customHeigh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3"/>
      <c r="AA33" s="12"/>
    </row>
    <row r="34" spans="1:27" ht="15.75" hidden="1">
      <c r="A34" s="30" t="s">
        <v>49</v>
      </c>
      <c r="B34" s="28"/>
      <c r="C34" s="28"/>
      <c r="E34"/>
      <c r="F34" s="52" t="s">
        <v>50</v>
      </c>
      <c r="G34" s="52"/>
      <c r="H34" s="52"/>
      <c r="I34" s="35"/>
      <c r="J34" s="35"/>
      <c r="K34" s="35"/>
      <c r="L34" s="38"/>
      <c r="M34" s="35"/>
      <c r="Z34" s="15"/>
    </row>
    <row r="35" spans="1:27" hidden="1">
      <c r="A35"/>
      <c r="B35" s="29" t="s">
        <v>40</v>
      </c>
      <c r="C35" s="29"/>
      <c r="E35"/>
      <c r="F35" s="51" t="s">
        <v>41</v>
      </c>
      <c r="G35" s="51"/>
      <c r="H35" s="51"/>
      <c r="I35" s="37"/>
      <c r="J35" s="37"/>
      <c r="K35" s="37"/>
      <c r="L35" s="39"/>
      <c r="M35" s="37"/>
    </row>
    <row r="36" spans="1:27" hidden="1">
      <c r="A36"/>
      <c r="B36"/>
      <c r="C36"/>
      <c r="E36"/>
      <c r="F36"/>
      <c r="G36"/>
      <c r="H36"/>
      <c r="I36"/>
      <c r="J36"/>
      <c r="K36"/>
      <c r="L36" s="16"/>
      <c r="M36"/>
    </row>
    <row r="37" spans="1:27" ht="15.75" hidden="1">
      <c r="A37" s="30" t="s">
        <v>42</v>
      </c>
      <c r="B37" s="28"/>
      <c r="C37" s="28"/>
      <c r="E37"/>
      <c r="F37" s="52" t="s">
        <v>48</v>
      </c>
      <c r="G37" s="52"/>
      <c r="H37" s="52"/>
      <c r="I37" s="35"/>
      <c r="J37" s="35"/>
      <c r="K37" s="35"/>
      <c r="L37" s="38"/>
      <c r="M37" s="35"/>
    </row>
    <row r="38" spans="1:27" hidden="1">
      <c r="A38"/>
      <c r="B38" s="29" t="s">
        <v>40</v>
      </c>
      <c r="C38" s="29"/>
      <c r="E38"/>
      <c r="F38" s="51" t="s">
        <v>41</v>
      </c>
      <c r="G38" s="51"/>
      <c r="H38" s="51"/>
      <c r="I38" s="37"/>
      <c r="J38" s="37"/>
      <c r="K38" s="37"/>
      <c r="L38" s="39"/>
      <c r="M38" s="37"/>
    </row>
    <row r="39" spans="1:27" hidden="1">
      <c r="A39"/>
      <c r="B39"/>
      <c r="C39"/>
      <c r="E39"/>
      <c r="F39"/>
      <c r="G39"/>
      <c r="H39"/>
      <c r="I39"/>
      <c r="J39"/>
      <c r="K39"/>
      <c r="L39" s="16"/>
      <c r="M39"/>
    </row>
    <row r="40" spans="1:27" ht="15.75" hidden="1">
      <c r="A40" s="30" t="s">
        <v>43</v>
      </c>
      <c r="B40" s="28"/>
      <c r="C40" s="28"/>
      <c r="E40"/>
      <c r="F40" s="52" t="s">
        <v>45</v>
      </c>
      <c r="G40" s="52"/>
      <c r="H40" s="52"/>
      <c r="I40" s="35"/>
      <c r="J40" s="35"/>
      <c r="K40" s="16"/>
      <c r="L40" s="38"/>
      <c r="M40" s="35"/>
    </row>
    <row r="41" spans="1:27" hidden="1">
      <c r="A41"/>
      <c r="B41" s="29" t="s">
        <v>40</v>
      </c>
      <c r="C41" s="29"/>
      <c r="E41"/>
      <c r="F41" s="51" t="s">
        <v>41</v>
      </c>
      <c r="G41" s="51"/>
      <c r="H41" s="51"/>
      <c r="I41" s="36"/>
      <c r="J41" s="36"/>
      <c r="K41" s="17"/>
      <c r="L41" s="40"/>
      <c r="M41" s="36"/>
    </row>
    <row r="42" spans="1:27" hidden="1">
      <c r="L42" s="14"/>
    </row>
  </sheetData>
  <protectedRanges>
    <protectedRange sqref="B8:B30 C13:Y13 C28:Y28" name="krista_tr_10_0_1_1"/>
    <protectedRange sqref="C8:C12 C14:C27 C29:C30 E8:E12 E14:E27 E29:E30 G8:G12 G14:G27 G29:G30 I8:I12 I14:I27 I29:I30 K8:K12 K14:K27 K29:K30 M8:M12 M14:M27 M29:M30 O8:O12 O14:O27 O29:O30 Q8:Q12 Q14:Q27 Q29:Q30 S8:S12 S14:S27 S29:S30 U8:U12 U14:U27 U29:U30 W8:W12 W14:W27 W29:W30 Y8:Y12 Y14:Y27 Y29:Y30" name="krista_tr_11_0_1_1"/>
    <protectedRange sqref="D8:D12 D14:D27 D29:D30" name="krista_tr_121_0_1_1"/>
    <protectedRange sqref="F8:F12 F14:F27 F29:F30" name="krista_tr_14_0_1_1"/>
    <protectedRange sqref="H8:H12 H14:H27 H29:H30" name="krista_tr_16_0_1_1"/>
  </protectedRanges>
  <mergeCells count="12">
    <mergeCell ref="F41:H41"/>
    <mergeCell ref="F34:H34"/>
    <mergeCell ref="F37:H37"/>
    <mergeCell ref="F38:H38"/>
    <mergeCell ref="F40:H40"/>
    <mergeCell ref="F35:H35"/>
    <mergeCell ref="A1:AA1"/>
    <mergeCell ref="B5:Y5"/>
    <mergeCell ref="Z5:Z6"/>
    <mergeCell ref="AA5:AA6"/>
    <mergeCell ref="A5:A6"/>
    <mergeCell ref="A2:AA2"/>
  </mergeCells>
  <dataValidations count="1">
    <dataValidation type="decimal" allowBlank="1" showInputMessage="1" showErrorMessage="1" sqref="AA32:AA33 AA983069:AA983073 B983069:Y983073 AA917533:AA917537 B917533:Y917537 AA851997:AA852001 B851997:Y852001 AA786461:AA786465 B786461:Y786465 AA720925:AA720929 B720925:Y720929 AA655389:AA655393 B655389:Y655393 AA589853:AA589857 B589853:Y589857 AA524317:AA524321 B524317:Y524321 AA458781:AA458785 B458781:Y458785 AA393245:AA393249 B393245:Y393249 AA327709:AA327713 B327709:Y327713 AA262173:AA262177 B262173:Y262177 AA196637:AA196641 B196637:Y196641 AA131101:AA131105 B131101:Y131105 AA65565:AA65569 B65565:Y65569 B29:Y33 AA983056:AA983067 B983056:Y983067 AA917520:AA917531 B917520:Y917531 AA851984:AA851995 B851984:Y851995 AA786448:AA786459 B786448:Y786459 AA720912:AA720923 B720912:Y720923 AA655376:AA655387 B655376:Y655387 AA589840:AA589851 B589840:Y589851 AA524304:AA524315 B524304:Y524315 AA458768:AA458779 B458768:Y458779 AA393232:AA393243 B393232:Y393243 AA327696:AA327707 B327696:Y327707 AA262160:AA262171 B262160:Y262171 AA196624:AA196635 B196624:Y196635 AA131088:AA131099 B131088:Y131099 AA65552:AA65563 B65552:Y65563 B14:Y27 AA983050:AA983054 B983050:Y983054 AA917514:AA917518 B917514:Y917518 AA851978:AA851982 B851978:Y851982 AA786442:AA786446 B786442:Y786446 AA720906:AA720910 B720906:Y720910 AA655370:AA655374 B655370:Y655374 AA589834:AA589838 B589834:Y589838 AA524298:AA524302 B524298:Y524302 AA458762:AA458766 B458762:Y458766 AA393226:AA393230 B393226:Y393230 AA327690:AA327694 B327690:Y327694 AA262154:AA262158 B262154:Y262158 AA196618:AA196622 B196618:Y196622 AA131082:AA131086 B131082:Y131086 AA65546:AA65550 B65546:Y65550 B8:Y12">
      <formula1>-10000000000</formula1>
      <formula2>10000000000</formula2>
    </dataValidation>
  </dataValidations>
  <pageMargins left="0.16" right="0.16" top="0.74803149606299213" bottom="0.74803149606299213" header="0.31496062992125984" footer="0.31496062992125984"/>
  <pageSetup paperSize="9" scale="8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AA41"/>
  <sheetViews>
    <sheetView zoomScaleNormal="100" workbookViewId="0">
      <selection activeCell="AB6" sqref="AB6"/>
    </sheetView>
  </sheetViews>
  <sheetFormatPr defaultRowHeight="15"/>
  <cols>
    <col min="1" max="1" width="36.28515625" style="1" customWidth="1"/>
    <col min="2" max="2" width="10.7109375" style="1" hidden="1" customWidth="1"/>
    <col min="3" max="3" width="8" style="1" hidden="1" customWidth="1"/>
    <col min="4" max="4" width="15" style="1" customWidth="1"/>
    <col min="5" max="5" width="12" style="1" customWidth="1"/>
    <col min="6" max="6" width="16.85546875" style="1" customWidth="1"/>
    <col min="7" max="7" width="9.140625" style="1" hidden="1" customWidth="1"/>
    <col min="8" max="8" width="10.7109375" style="1" hidden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hidden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8" style="1" customWidth="1"/>
    <col min="19" max="19" width="8" style="1" hidden="1" customWidth="1"/>
    <col min="20" max="20" width="16.42578125" style="1" customWidth="1"/>
    <col min="21" max="21" width="8" style="1" hidden="1" customWidth="1"/>
    <col min="22" max="22" width="14.85546875" style="1" hidden="1" customWidth="1"/>
    <col min="23" max="23" width="8" style="1" hidden="1" customWidth="1"/>
    <col min="24" max="24" width="9.140625" style="1" hidden="1" customWidth="1"/>
    <col min="25" max="25" width="8" style="1" hidden="1" customWidth="1"/>
    <col min="26" max="26" width="14.85546875" style="1" customWidth="1"/>
    <col min="27" max="27" width="12" style="1" customWidth="1"/>
    <col min="28" max="16384" width="9.140625" style="1"/>
  </cols>
  <sheetData>
    <row r="1" spans="1:27" ht="16.5">
      <c r="A1" s="42" t="s">
        <v>53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6.5">
      <c r="A2" s="50" t="s">
        <v>47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16.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6.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59" t="s">
        <v>61</v>
      </c>
    </row>
    <row r="5" spans="1:27" ht="30.75" customHeight="1">
      <c r="A5" s="48" t="s">
        <v>3</v>
      </c>
      <c r="B5" s="54" t="s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6"/>
      <c r="Z5" s="46" t="s">
        <v>1</v>
      </c>
      <c r="AA5" s="46" t="s">
        <v>57</v>
      </c>
    </row>
    <row r="6" spans="1:27" ht="90" customHeight="1">
      <c r="A6" s="49"/>
      <c r="B6" s="2" t="s">
        <v>4</v>
      </c>
      <c r="C6" s="2" t="s">
        <v>5</v>
      </c>
      <c r="D6" s="2" t="s">
        <v>6</v>
      </c>
      <c r="E6" s="2" t="s">
        <v>58</v>
      </c>
      <c r="F6" s="2" t="s">
        <v>7</v>
      </c>
      <c r="G6" s="2" t="s">
        <v>5</v>
      </c>
      <c r="H6" s="2" t="s">
        <v>8</v>
      </c>
      <c r="I6" s="2" t="s">
        <v>5</v>
      </c>
      <c r="J6" s="3" t="s">
        <v>9</v>
      </c>
      <c r="K6" s="2" t="s">
        <v>5</v>
      </c>
      <c r="L6" s="3" t="s">
        <v>10</v>
      </c>
      <c r="M6" s="2" t="s">
        <v>5</v>
      </c>
      <c r="N6" s="3" t="s">
        <v>11</v>
      </c>
      <c r="O6" s="2" t="s">
        <v>5</v>
      </c>
      <c r="P6" s="3" t="s">
        <v>12</v>
      </c>
      <c r="Q6" s="2" t="s">
        <v>5</v>
      </c>
      <c r="R6" s="4" t="s">
        <v>13</v>
      </c>
      <c r="S6" s="2" t="s">
        <v>5</v>
      </c>
      <c r="T6" s="4" t="s">
        <v>14</v>
      </c>
      <c r="U6" s="2" t="s">
        <v>5</v>
      </c>
      <c r="V6" s="2" t="s">
        <v>15</v>
      </c>
      <c r="W6" s="2" t="s">
        <v>5</v>
      </c>
      <c r="X6" s="5" t="s">
        <v>16</v>
      </c>
      <c r="Y6" s="2" t="s">
        <v>5</v>
      </c>
      <c r="Z6" s="47"/>
      <c r="AA6" s="47"/>
    </row>
    <row r="7" spans="1:27" ht="12.95" customHeight="1">
      <c r="A7" s="6" t="s">
        <v>17</v>
      </c>
      <c r="B7" s="18">
        <f>SUM(B8:B13,B18:B28)</f>
        <v>0</v>
      </c>
      <c r="C7" s="18">
        <f t="shared" ref="C7:Y7" si="0">SUM(C8:C13,C18:C28)</f>
        <v>0</v>
      </c>
      <c r="D7" s="31">
        <f t="shared" si="0"/>
        <v>41977689.789999999</v>
      </c>
      <c r="E7" s="31">
        <f t="shared" si="0"/>
        <v>392575.60000000003</v>
      </c>
      <c r="F7" s="31">
        <f t="shared" si="0"/>
        <v>3387609.2100000004</v>
      </c>
      <c r="G7" s="31">
        <f t="shared" si="0"/>
        <v>0</v>
      </c>
      <c r="H7" s="31">
        <f t="shared" si="0"/>
        <v>0</v>
      </c>
      <c r="I7" s="31">
        <f t="shared" si="0"/>
        <v>0</v>
      </c>
      <c r="J7" s="31">
        <f t="shared" si="0"/>
        <v>0</v>
      </c>
      <c r="K7" s="31">
        <f t="shared" si="0"/>
        <v>0</v>
      </c>
      <c r="L7" s="31">
        <f t="shared" si="0"/>
        <v>0</v>
      </c>
      <c r="M7" s="31">
        <f t="shared" si="0"/>
        <v>0</v>
      </c>
      <c r="N7" s="31">
        <f t="shared" si="0"/>
        <v>0</v>
      </c>
      <c r="O7" s="31">
        <f t="shared" si="0"/>
        <v>0</v>
      </c>
      <c r="P7" s="31">
        <f t="shared" si="0"/>
        <v>0</v>
      </c>
      <c r="Q7" s="31">
        <f t="shared" si="0"/>
        <v>0</v>
      </c>
      <c r="R7" s="31">
        <f t="shared" si="0"/>
        <v>396265.14</v>
      </c>
      <c r="S7" s="31">
        <f t="shared" si="0"/>
        <v>0</v>
      </c>
      <c r="T7" s="31">
        <f t="shared" si="0"/>
        <v>14698686.219999999</v>
      </c>
      <c r="U7" s="31">
        <f t="shared" si="0"/>
        <v>0</v>
      </c>
      <c r="V7" s="31">
        <f t="shared" si="0"/>
        <v>0</v>
      </c>
      <c r="W7" s="31">
        <f t="shared" si="0"/>
        <v>0</v>
      </c>
      <c r="X7" s="31">
        <f t="shared" si="0"/>
        <v>0</v>
      </c>
      <c r="Y7" s="31">
        <f t="shared" si="0"/>
        <v>0</v>
      </c>
      <c r="Z7" s="31">
        <f>B7+D7+F7+H7+J7+L7+N7+P7+R7+T7+V7+X7</f>
        <v>60460250.359999999</v>
      </c>
      <c r="AA7" s="31">
        <f>C7+E7+G7+I7+K7+M7+O7+Q7+S7+U7+W7+Y7</f>
        <v>392575.60000000003</v>
      </c>
    </row>
    <row r="8" spans="1:27" ht="12.95" customHeight="1">
      <c r="A8" s="7" t="s">
        <v>18</v>
      </c>
      <c r="B8" s="8"/>
      <c r="C8" s="8"/>
      <c r="D8" s="8">
        <v>14150279.989999998</v>
      </c>
      <c r="E8" s="8"/>
      <c r="F8" s="8">
        <v>28761.25</v>
      </c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>
        <v>50243.77</v>
      </c>
      <c r="S8" s="8"/>
      <c r="T8" s="9">
        <v>7243041.7300000004</v>
      </c>
      <c r="U8" s="8"/>
      <c r="V8" s="9"/>
      <c r="W8" s="8"/>
      <c r="X8" s="9"/>
      <c r="Y8" s="8"/>
      <c r="Z8" s="34">
        <f t="shared" ref="Z8:AA12" si="1">B8+D8+F8+H8+J8+L8+N8+P8+R8+T8+V8+X8</f>
        <v>21472326.739999998</v>
      </c>
      <c r="AA8" s="34">
        <f t="shared" si="1"/>
        <v>0</v>
      </c>
    </row>
    <row r="9" spans="1:27" ht="12.95" customHeight="1">
      <c r="A9" s="7" t="s">
        <v>19</v>
      </c>
      <c r="B9" s="8"/>
      <c r="C9" s="8"/>
      <c r="D9" s="8">
        <v>2459</v>
      </c>
      <c r="E9" s="8"/>
      <c r="F9" s="8">
        <v>187.5</v>
      </c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/>
      <c r="S9" s="8"/>
      <c r="T9" s="9">
        <v>437.5</v>
      </c>
      <c r="U9" s="8"/>
      <c r="V9" s="9"/>
      <c r="W9" s="8"/>
      <c r="X9" s="9"/>
      <c r="Y9" s="8"/>
      <c r="Z9" s="34">
        <f t="shared" si="1"/>
        <v>3084</v>
      </c>
      <c r="AA9" s="34">
        <f t="shared" si="1"/>
        <v>0</v>
      </c>
    </row>
    <row r="10" spans="1:27" ht="12.95" customHeight="1">
      <c r="A10" s="7" t="s">
        <v>20</v>
      </c>
      <c r="B10" s="8"/>
      <c r="C10" s="8"/>
      <c r="D10" s="8">
        <v>6234877.6800000006</v>
      </c>
      <c r="E10" s="8"/>
      <c r="F10" s="8">
        <v>2269465.21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28137.11</v>
      </c>
      <c r="S10" s="8"/>
      <c r="T10" s="9">
        <v>3945749.55</v>
      </c>
      <c r="U10" s="8"/>
      <c r="V10" s="9"/>
      <c r="W10" s="8"/>
      <c r="X10" s="9"/>
      <c r="Y10" s="8"/>
      <c r="Z10" s="34">
        <f t="shared" si="1"/>
        <v>12478229.550000001</v>
      </c>
      <c r="AA10" s="34">
        <f t="shared" si="1"/>
        <v>0</v>
      </c>
    </row>
    <row r="11" spans="1:27" ht="12.95" customHeight="1">
      <c r="A11" s="7" t="s">
        <v>21</v>
      </c>
      <c r="B11" s="8"/>
      <c r="C11" s="8"/>
      <c r="D11" s="8">
        <v>10431.130000000001</v>
      </c>
      <c r="E11" s="8"/>
      <c r="F11" s="8"/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>
        <v>22502.3</v>
      </c>
      <c r="S11" s="8"/>
      <c r="T11" s="9">
        <v>33004.870000000003</v>
      </c>
      <c r="U11" s="8"/>
      <c r="V11" s="9"/>
      <c r="W11" s="8"/>
      <c r="X11" s="9"/>
      <c r="Y11" s="8"/>
      <c r="Z11" s="34">
        <f t="shared" si="1"/>
        <v>65938.3</v>
      </c>
      <c r="AA11" s="34">
        <f t="shared" si="1"/>
        <v>0</v>
      </c>
    </row>
    <row r="12" spans="1:27" ht="12.95" customHeight="1">
      <c r="A12" s="7" t="s">
        <v>22</v>
      </c>
      <c r="B12" s="8"/>
      <c r="C12" s="8"/>
      <c r="D12" s="8"/>
      <c r="E12" s="8"/>
      <c r="F12" s="8">
        <v>2975</v>
      </c>
      <c r="G12" s="8"/>
      <c r="H12" s="8"/>
      <c r="I12" s="8"/>
      <c r="J12" s="9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9"/>
      <c r="W12" s="8"/>
      <c r="X12" s="9"/>
      <c r="Y12" s="8"/>
      <c r="Z12" s="34">
        <f t="shared" si="1"/>
        <v>2975</v>
      </c>
      <c r="AA12" s="34">
        <f t="shared" si="1"/>
        <v>0</v>
      </c>
    </row>
    <row r="13" spans="1:27" ht="12.95" customHeight="1">
      <c r="A13" s="7" t="s">
        <v>23</v>
      </c>
      <c r="B13" s="19">
        <f>SUM(B14:B17)</f>
        <v>0</v>
      </c>
      <c r="C13" s="19">
        <f t="shared" ref="C13:Y13" si="2">SUM(C14:C17)</f>
        <v>0</v>
      </c>
      <c r="D13" s="32">
        <f t="shared" si="2"/>
        <v>962150.52</v>
      </c>
      <c r="E13" s="32">
        <f t="shared" si="2"/>
        <v>135187.34000000003</v>
      </c>
      <c r="F13" s="32">
        <f t="shared" si="2"/>
        <v>420021.5</v>
      </c>
      <c r="G13" s="32">
        <f t="shared" si="2"/>
        <v>0</v>
      </c>
      <c r="H13" s="32">
        <f t="shared" si="2"/>
        <v>0</v>
      </c>
      <c r="I13" s="32">
        <f t="shared" si="2"/>
        <v>0</v>
      </c>
      <c r="J13" s="32">
        <f t="shared" si="2"/>
        <v>0</v>
      </c>
      <c r="K13" s="32">
        <f t="shared" si="2"/>
        <v>0</v>
      </c>
      <c r="L13" s="32">
        <f t="shared" si="2"/>
        <v>0</v>
      </c>
      <c r="M13" s="32">
        <f t="shared" si="2"/>
        <v>0</v>
      </c>
      <c r="N13" s="32">
        <f t="shared" si="2"/>
        <v>0</v>
      </c>
      <c r="O13" s="32">
        <f t="shared" si="2"/>
        <v>0</v>
      </c>
      <c r="P13" s="32">
        <f t="shared" si="2"/>
        <v>0</v>
      </c>
      <c r="Q13" s="32">
        <f t="shared" si="2"/>
        <v>0</v>
      </c>
      <c r="R13" s="32">
        <f t="shared" si="2"/>
        <v>39320.480000000003</v>
      </c>
      <c r="S13" s="32">
        <f t="shared" si="2"/>
        <v>0</v>
      </c>
      <c r="T13" s="32">
        <f t="shared" si="2"/>
        <v>2962104.8899999997</v>
      </c>
      <c r="U13" s="32">
        <f t="shared" si="2"/>
        <v>0</v>
      </c>
      <c r="V13" s="32">
        <f t="shared" si="2"/>
        <v>0</v>
      </c>
      <c r="W13" s="32">
        <f t="shared" si="2"/>
        <v>0</v>
      </c>
      <c r="X13" s="32">
        <f t="shared" si="2"/>
        <v>0</v>
      </c>
      <c r="Y13" s="32">
        <f t="shared" si="2"/>
        <v>0</v>
      </c>
      <c r="Z13" s="31">
        <f t="shared" ref="Z13:AA31" si="3">B13+D13+F13+H13+J13+L13+N13+P13+R13+T13+V13+X13</f>
        <v>4383597.3899999997</v>
      </c>
      <c r="AA13" s="31">
        <f t="shared" si="3"/>
        <v>135187.34000000003</v>
      </c>
    </row>
    <row r="14" spans="1:27" ht="12.95" customHeight="1">
      <c r="A14" s="24" t="s">
        <v>24</v>
      </c>
      <c r="B14" s="8"/>
      <c r="C14" s="8"/>
      <c r="D14" s="8">
        <v>589808.61</v>
      </c>
      <c r="E14" s="8">
        <v>66562.600000000006</v>
      </c>
      <c r="F14" s="8">
        <v>221594.17</v>
      </c>
      <c r="G14" s="8"/>
      <c r="H14" s="8"/>
      <c r="I14" s="8"/>
      <c r="J14" s="9"/>
      <c r="K14" s="8"/>
      <c r="L14" s="9"/>
      <c r="M14" s="8"/>
      <c r="N14" s="9"/>
      <c r="O14" s="8"/>
      <c r="P14" s="9"/>
      <c r="Q14" s="8"/>
      <c r="R14" s="9">
        <v>10985.77</v>
      </c>
      <c r="S14" s="8"/>
      <c r="T14" s="9">
        <v>833257.11</v>
      </c>
      <c r="U14" s="8"/>
      <c r="V14" s="9"/>
      <c r="W14" s="8"/>
      <c r="X14" s="9"/>
      <c r="Y14" s="8"/>
      <c r="Z14" s="34">
        <f t="shared" si="3"/>
        <v>1655645.6600000001</v>
      </c>
      <c r="AA14" s="34">
        <f t="shared" si="3"/>
        <v>66562.600000000006</v>
      </c>
    </row>
    <row r="15" spans="1:27" ht="12.95" customHeight="1">
      <c r="A15" s="24" t="s">
        <v>25</v>
      </c>
      <c r="B15" s="8"/>
      <c r="C15" s="8"/>
      <c r="D15" s="8">
        <v>287947.68</v>
      </c>
      <c r="E15" s="8">
        <v>41745.480000000003</v>
      </c>
      <c r="F15" s="8">
        <v>152579.31</v>
      </c>
      <c r="G15" s="8"/>
      <c r="H15" s="8"/>
      <c r="I15" s="8"/>
      <c r="J15" s="9"/>
      <c r="K15" s="8"/>
      <c r="L15" s="9"/>
      <c r="M15" s="8"/>
      <c r="N15" s="9"/>
      <c r="O15" s="8"/>
      <c r="P15" s="9"/>
      <c r="Q15" s="8"/>
      <c r="R15" s="9">
        <v>27909.58</v>
      </c>
      <c r="S15" s="8"/>
      <c r="T15" s="9">
        <v>1902166.21</v>
      </c>
      <c r="U15" s="8"/>
      <c r="V15" s="9"/>
      <c r="W15" s="8"/>
      <c r="X15" s="9"/>
      <c r="Y15" s="8"/>
      <c r="Z15" s="34">
        <f t="shared" si="3"/>
        <v>2370602.7799999998</v>
      </c>
      <c r="AA15" s="34">
        <f t="shared" si="3"/>
        <v>41745.480000000003</v>
      </c>
    </row>
    <row r="16" spans="1:27" ht="12.95" customHeight="1">
      <c r="A16" s="24" t="s">
        <v>26</v>
      </c>
      <c r="B16" s="8"/>
      <c r="C16" s="8"/>
      <c r="D16" s="8">
        <v>84394.23</v>
      </c>
      <c r="E16" s="8">
        <v>26879.26</v>
      </c>
      <c r="F16" s="8">
        <v>45848.02</v>
      </c>
      <c r="G16" s="8"/>
      <c r="H16" s="8"/>
      <c r="I16" s="8"/>
      <c r="J16" s="9"/>
      <c r="K16" s="8"/>
      <c r="L16" s="9"/>
      <c r="M16" s="8"/>
      <c r="N16" s="9"/>
      <c r="O16" s="8"/>
      <c r="P16" s="9"/>
      <c r="Q16" s="8"/>
      <c r="R16" s="9">
        <v>425.13</v>
      </c>
      <c r="S16" s="8"/>
      <c r="T16" s="9">
        <v>226681.57</v>
      </c>
      <c r="U16" s="8"/>
      <c r="V16" s="9"/>
      <c r="W16" s="8"/>
      <c r="X16" s="9"/>
      <c r="Y16" s="8"/>
      <c r="Z16" s="34">
        <f t="shared" si="3"/>
        <v>357348.95</v>
      </c>
      <c r="AA16" s="34">
        <f t="shared" si="3"/>
        <v>26879.26</v>
      </c>
    </row>
    <row r="17" spans="1:27" ht="12.95" hidden="1" customHeight="1">
      <c r="A17" s="25" t="s">
        <v>27</v>
      </c>
      <c r="B17" s="8"/>
      <c r="C17" s="8"/>
      <c r="D17" s="8"/>
      <c r="E17" s="8"/>
      <c r="F17" s="8"/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8"/>
      <c r="X17" s="9"/>
      <c r="Y17" s="8"/>
      <c r="Z17" s="34">
        <f t="shared" si="3"/>
        <v>0</v>
      </c>
      <c r="AA17" s="34">
        <f t="shared" si="3"/>
        <v>0</v>
      </c>
    </row>
    <row r="18" spans="1:27" ht="12.95" customHeight="1">
      <c r="A18" s="7" t="s">
        <v>28</v>
      </c>
      <c r="B18" s="8"/>
      <c r="C18" s="8"/>
      <c r="D18" s="8">
        <v>23251.42</v>
      </c>
      <c r="E18" s="8">
        <v>246.6</v>
      </c>
      <c r="F18" s="8">
        <v>159003.31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/>
      <c r="S18" s="8"/>
      <c r="T18" s="9"/>
      <c r="U18" s="8"/>
      <c r="V18" s="9"/>
      <c r="W18" s="8"/>
      <c r="X18" s="9"/>
      <c r="Y18" s="8"/>
      <c r="Z18" s="34">
        <f t="shared" si="3"/>
        <v>182254.72999999998</v>
      </c>
      <c r="AA18" s="34">
        <f t="shared" si="3"/>
        <v>246.6</v>
      </c>
    </row>
    <row r="19" spans="1:27" ht="12.95" customHeight="1">
      <c r="A19" s="7" t="s">
        <v>29</v>
      </c>
      <c r="B19" s="8"/>
      <c r="C19" s="8"/>
      <c r="D19" s="8">
        <v>510949.89</v>
      </c>
      <c r="E19" s="8">
        <v>66687.66</v>
      </c>
      <c r="F19" s="8">
        <v>170330.62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>
        <v>1050</v>
      </c>
      <c r="S19" s="8"/>
      <c r="T19" s="9">
        <v>87191.61</v>
      </c>
      <c r="U19" s="8"/>
      <c r="V19" s="9"/>
      <c r="W19" s="8"/>
      <c r="X19" s="9"/>
      <c r="Y19" s="8"/>
      <c r="Z19" s="34">
        <f t="shared" si="3"/>
        <v>769522.12</v>
      </c>
      <c r="AA19" s="34">
        <f t="shared" si="3"/>
        <v>66687.66</v>
      </c>
    </row>
    <row r="20" spans="1:27" ht="12.95" customHeight="1">
      <c r="A20" s="7" t="s">
        <v>30</v>
      </c>
      <c r="B20" s="8"/>
      <c r="C20" s="8"/>
      <c r="D20" s="8">
        <v>3599885.6399999997</v>
      </c>
      <c r="E20" s="8">
        <v>190454</v>
      </c>
      <c r="F20" s="8">
        <v>312746.26</v>
      </c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>
        <v>19797.54</v>
      </c>
      <c r="S20" s="8"/>
      <c r="T20" s="9">
        <v>250515.07</v>
      </c>
      <c r="U20" s="8"/>
      <c r="V20" s="9"/>
      <c r="W20" s="8"/>
      <c r="X20" s="9"/>
      <c r="Y20" s="8"/>
      <c r="Z20" s="34">
        <f t="shared" si="3"/>
        <v>4182944.5099999993</v>
      </c>
      <c r="AA20" s="34">
        <f t="shared" si="3"/>
        <v>190454</v>
      </c>
    </row>
    <row r="21" spans="1:27" ht="23.25" hidden="1" customHeight="1">
      <c r="A21" s="7" t="s">
        <v>52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4">
        <f t="shared" ref="Z21" si="4">B21+D21+F21+H21+J21+L21+N21+P21+R21+T21+V21+X21</f>
        <v>0</v>
      </c>
      <c r="AA21" s="34">
        <f t="shared" ref="AA21" si="5">C21+E21+G21+I21+K21+M21+O21+Q21+S21+U21+W21+Y21</f>
        <v>0</v>
      </c>
    </row>
    <row r="22" spans="1:27" ht="33.75" hidden="1">
      <c r="A22" s="7" t="s">
        <v>31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34">
        <f t="shared" si="3"/>
        <v>0</v>
      </c>
      <c r="AA22" s="34">
        <f t="shared" si="3"/>
        <v>0</v>
      </c>
    </row>
    <row r="23" spans="1:27" ht="12.95" hidden="1" customHeight="1">
      <c r="A23" s="7" t="s">
        <v>32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34">
        <f t="shared" si="3"/>
        <v>0</v>
      </c>
      <c r="AA23" s="34">
        <f t="shared" si="3"/>
        <v>0</v>
      </c>
    </row>
    <row r="24" spans="1:27" ht="22.5" hidden="1">
      <c r="A24" s="7" t="s">
        <v>33</v>
      </c>
      <c r="B24" s="8"/>
      <c r="C24" s="8"/>
      <c r="D24" s="8"/>
      <c r="E24" s="8"/>
      <c r="F24" s="8"/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34">
        <f t="shared" si="3"/>
        <v>0</v>
      </c>
      <c r="AA24" s="34">
        <f t="shared" si="3"/>
        <v>0</v>
      </c>
    </row>
    <row r="25" spans="1:27" ht="12.95" customHeight="1">
      <c r="A25" s="7" t="s">
        <v>16</v>
      </c>
      <c r="B25" s="8"/>
      <c r="C25" s="8"/>
      <c r="D25" s="8">
        <v>74286.55</v>
      </c>
      <c r="E25" s="8"/>
      <c r="F25" s="8"/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>
        <v>13271</v>
      </c>
      <c r="S25" s="8"/>
      <c r="T25" s="9"/>
      <c r="U25" s="8"/>
      <c r="V25" s="9"/>
      <c r="W25" s="8"/>
      <c r="X25" s="9"/>
      <c r="Y25" s="8"/>
      <c r="Z25" s="34">
        <f t="shared" si="3"/>
        <v>87557.55</v>
      </c>
      <c r="AA25" s="34">
        <f t="shared" si="3"/>
        <v>0</v>
      </c>
    </row>
    <row r="26" spans="1:27" ht="12.95" customHeight="1">
      <c r="A26" s="7" t="s">
        <v>34</v>
      </c>
      <c r="B26" s="8"/>
      <c r="C26" s="8"/>
      <c r="D26" s="8">
        <v>46988.5</v>
      </c>
      <c r="E26" s="8"/>
      <c r="F26" s="8"/>
      <c r="G26" s="8"/>
      <c r="H26" s="8"/>
      <c r="I26" s="8"/>
      <c r="J26" s="9"/>
      <c r="K26" s="8"/>
      <c r="L26" s="9"/>
      <c r="M26" s="8"/>
      <c r="N26" s="9"/>
      <c r="O26" s="8"/>
      <c r="P26" s="9"/>
      <c r="Q26" s="8"/>
      <c r="R26" s="9">
        <v>221942.94</v>
      </c>
      <c r="S26" s="8"/>
      <c r="T26" s="9"/>
      <c r="U26" s="8"/>
      <c r="V26" s="9"/>
      <c r="W26" s="8"/>
      <c r="X26" s="9"/>
      <c r="Y26" s="8"/>
      <c r="Z26" s="34">
        <f t="shared" si="3"/>
        <v>268931.44</v>
      </c>
      <c r="AA26" s="34">
        <f t="shared" si="3"/>
        <v>0</v>
      </c>
    </row>
    <row r="27" spans="1:27" ht="12.95" hidden="1" customHeight="1">
      <c r="A27" s="7" t="s">
        <v>51</v>
      </c>
      <c r="B27" s="22"/>
      <c r="C27" s="22"/>
      <c r="D27" s="22"/>
      <c r="E27" s="22"/>
      <c r="F27" s="22"/>
      <c r="G27" s="22"/>
      <c r="H27" s="22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34">
        <f t="shared" ref="Z27" si="6">B27+D27+F27+H27+J27+L27+N27+P27+R27+T27+V27+X27</f>
        <v>0</v>
      </c>
      <c r="AA27" s="34">
        <f t="shared" ref="AA27" si="7">C27+E27+G27+I27+K27+M27+O27+Q27+S27+U27+W27+Y27</f>
        <v>0</v>
      </c>
    </row>
    <row r="28" spans="1:27" ht="12.95" customHeight="1">
      <c r="A28" s="10" t="s">
        <v>35</v>
      </c>
      <c r="B28" s="20">
        <f>SUM(B29:B31)</f>
        <v>0</v>
      </c>
      <c r="C28" s="20">
        <f t="shared" ref="C28:Y28" si="8">SUM(C29:C31)</f>
        <v>0</v>
      </c>
      <c r="D28" s="33">
        <f t="shared" si="8"/>
        <v>16362129.470000001</v>
      </c>
      <c r="E28" s="33"/>
      <c r="F28" s="33">
        <f t="shared" si="8"/>
        <v>24118.560000000001</v>
      </c>
      <c r="G28" s="33">
        <f t="shared" si="8"/>
        <v>0</v>
      </c>
      <c r="H28" s="33">
        <f t="shared" si="8"/>
        <v>0</v>
      </c>
      <c r="I28" s="33">
        <f t="shared" si="8"/>
        <v>0</v>
      </c>
      <c r="J28" s="33">
        <f t="shared" si="8"/>
        <v>0</v>
      </c>
      <c r="K28" s="33">
        <f t="shared" si="8"/>
        <v>0</v>
      </c>
      <c r="L28" s="33">
        <f t="shared" si="8"/>
        <v>0</v>
      </c>
      <c r="M28" s="33">
        <f t="shared" si="8"/>
        <v>0</v>
      </c>
      <c r="N28" s="33">
        <f t="shared" si="8"/>
        <v>0</v>
      </c>
      <c r="O28" s="33">
        <f t="shared" si="8"/>
        <v>0</v>
      </c>
      <c r="P28" s="33">
        <f t="shared" si="8"/>
        <v>0</v>
      </c>
      <c r="Q28" s="33">
        <f t="shared" si="8"/>
        <v>0</v>
      </c>
      <c r="R28" s="33"/>
      <c r="S28" s="33">
        <f t="shared" si="8"/>
        <v>0</v>
      </c>
      <c r="T28" s="33">
        <f t="shared" si="8"/>
        <v>176641</v>
      </c>
      <c r="U28" s="33">
        <f t="shared" si="8"/>
        <v>0</v>
      </c>
      <c r="V28" s="33">
        <f t="shared" si="8"/>
        <v>0</v>
      </c>
      <c r="W28" s="33">
        <f t="shared" si="8"/>
        <v>0</v>
      </c>
      <c r="X28" s="33">
        <f t="shared" si="8"/>
        <v>0</v>
      </c>
      <c r="Y28" s="33">
        <f t="shared" si="8"/>
        <v>0</v>
      </c>
      <c r="Z28" s="31">
        <f t="shared" si="3"/>
        <v>16562889.030000001</v>
      </c>
      <c r="AA28" s="31">
        <f t="shared" si="3"/>
        <v>0</v>
      </c>
    </row>
    <row r="29" spans="1:27" ht="12.95" hidden="1" customHeight="1">
      <c r="A29" s="26" t="s">
        <v>36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34">
        <f t="shared" si="3"/>
        <v>0</v>
      </c>
      <c r="AA29" s="34">
        <f t="shared" si="3"/>
        <v>0</v>
      </c>
    </row>
    <row r="30" spans="1:27" ht="12.75" customHeight="1">
      <c r="A30" s="26" t="s">
        <v>37</v>
      </c>
      <c r="B30" s="8"/>
      <c r="C30" s="8"/>
      <c r="D30" s="8">
        <v>16004762.92</v>
      </c>
      <c r="E30" s="8"/>
      <c r="F30" s="8"/>
      <c r="G30" s="8"/>
      <c r="H30" s="8"/>
      <c r="I30" s="8"/>
      <c r="J30" s="9"/>
      <c r="K30" s="8"/>
      <c r="L30" s="9"/>
      <c r="M30" s="8"/>
      <c r="N30" s="9"/>
      <c r="O30" s="8"/>
      <c r="P30" s="9"/>
      <c r="Q30" s="8"/>
      <c r="R30" s="9"/>
      <c r="S30" s="8"/>
      <c r="T30" s="9"/>
      <c r="U30" s="8"/>
      <c r="V30" s="9"/>
      <c r="W30" s="8"/>
      <c r="X30" s="9"/>
      <c r="Y30" s="8"/>
      <c r="Z30" s="34">
        <f t="shared" si="3"/>
        <v>16004762.92</v>
      </c>
      <c r="AA30" s="34">
        <f t="shared" si="3"/>
        <v>0</v>
      </c>
    </row>
    <row r="31" spans="1:27" ht="12.95" customHeight="1">
      <c r="A31" s="27" t="s">
        <v>38</v>
      </c>
      <c r="B31" s="9"/>
      <c r="C31" s="9"/>
      <c r="D31" s="9">
        <v>357366.55000000005</v>
      </c>
      <c r="E31" s="9"/>
      <c r="F31" s="9">
        <v>24118.560000000001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v>176641</v>
      </c>
      <c r="U31" s="9"/>
      <c r="V31" s="9"/>
      <c r="W31" s="9"/>
      <c r="X31" s="9"/>
      <c r="Y31" s="9"/>
      <c r="Z31" s="34">
        <f t="shared" si="3"/>
        <v>558126.1100000001</v>
      </c>
      <c r="AA31" s="34">
        <f t="shared" si="3"/>
        <v>0</v>
      </c>
    </row>
    <row r="32" spans="1:27" s="14" customFormat="1" ht="12.95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7" s="14" customFormat="1" ht="12.95" customHeigh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3"/>
      <c r="AA33" s="12"/>
    </row>
    <row r="34" spans="1:27" ht="15.75" hidden="1">
      <c r="A34" s="57" t="s">
        <v>49</v>
      </c>
      <c r="B34" s="57"/>
      <c r="C34" s="58"/>
      <c r="D34" s="58"/>
      <c r="E34"/>
      <c r="F34" s="52" t="s">
        <v>50</v>
      </c>
      <c r="G34" s="52"/>
      <c r="H34" s="52"/>
      <c r="I34" s="52"/>
      <c r="J34" s="52"/>
      <c r="K34" s="52"/>
      <c r="L34" s="52"/>
      <c r="M34" s="52"/>
      <c r="Z34" s="15"/>
    </row>
    <row r="35" spans="1:27" hidden="1">
      <c r="A35"/>
      <c r="B35"/>
      <c r="C35" s="51" t="s">
        <v>40</v>
      </c>
      <c r="D35" s="51"/>
      <c r="E35"/>
      <c r="F35" s="51" t="s">
        <v>41</v>
      </c>
      <c r="G35" s="53"/>
      <c r="H35" s="53"/>
      <c r="I35" s="53"/>
      <c r="J35" s="53"/>
      <c r="K35" s="53"/>
      <c r="L35" s="53"/>
      <c r="M35" s="53"/>
    </row>
    <row r="36" spans="1:27" hidden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27" ht="15.75" hidden="1">
      <c r="A37" s="57" t="s">
        <v>42</v>
      </c>
      <c r="B37" s="57"/>
      <c r="C37" s="58"/>
      <c r="D37" s="58"/>
      <c r="E37"/>
      <c r="F37" s="52" t="s">
        <v>48</v>
      </c>
      <c r="G37" s="52"/>
      <c r="H37" s="52"/>
      <c r="I37" s="52"/>
      <c r="J37" s="52"/>
      <c r="K37" s="52"/>
      <c r="L37" s="52"/>
      <c r="M37" s="52"/>
    </row>
    <row r="38" spans="1:27" hidden="1">
      <c r="A38"/>
      <c r="B38"/>
      <c r="C38" s="51" t="s">
        <v>40</v>
      </c>
      <c r="D38" s="51"/>
      <c r="E38"/>
      <c r="F38" s="51" t="s">
        <v>41</v>
      </c>
      <c r="G38" s="53"/>
      <c r="H38" s="53"/>
      <c r="I38" s="53"/>
      <c r="J38" s="53"/>
      <c r="K38" s="53"/>
      <c r="L38" s="53"/>
      <c r="M38" s="53"/>
    </row>
    <row r="39" spans="1:27" hidden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27" ht="15.75" hidden="1">
      <c r="A40" s="57" t="s">
        <v>43</v>
      </c>
      <c r="B40" s="57"/>
      <c r="C40" s="58"/>
      <c r="D40" s="58"/>
      <c r="E40"/>
      <c r="F40" s="52" t="s">
        <v>45</v>
      </c>
      <c r="G40" s="52"/>
      <c r="H40" s="52"/>
      <c r="I40" s="52"/>
      <c r="J40" s="52"/>
      <c r="K40" s="16"/>
      <c r="L40" s="52" t="s">
        <v>46</v>
      </c>
      <c r="M40" s="52"/>
    </row>
    <row r="41" spans="1:27" hidden="1">
      <c r="A41"/>
      <c r="B41"/>
      <c r="C41" s="51" t="s">
        <v>40</v>
      </c>
      <c r="D41" s="51"/>
      <c r="E41"/>
      <c r="F41" s="51" t="s">
        <v>41</v>
      </c>
      <c r="G41" s="51"/>
      <c r="H41" s="51"/>
      <c r="I41" s="51"/>
      <c r="J41" s="51"/>
      <c r="K41" s="17"/>
      <c r="L41" s="51" t="s">
        <v>44</v>
      </c>
      <c r="M41" s="51"/>
    </row>
  </sheetData>
  <protectedRanges>
    <protectedRange sqref="B8:B30 C13:Y13 C28:Y28" name="krista_tr_10_0_1_1"/>
    <protectedRange sqref="C8:C12 C14:C27 C29:C30 E8:E12 E14:E27 E29:E30 G8:G12 G14:G27 G29:G30 I8:I12 I14:I27 I29:I30 K8:K12 K14:K27 K29:K30 M8:M12 M14:M27 M29:M30 O8:O12 O14:O27 O29:O30 Q8:Q12 Q14:Q27 Q29:Q30 S8:S12 S14:S27 S29:S30 U8:U12 U14:U27 U29:U30 W8:W12 W14:W27 W29:W30 Y8:Y12 Y14:Y27 Y29:Y30" name="krista_tr_11_0_1_1"/>
    <protectedRange sqref="D8:D12 D14:D27 D29:D30" name="krista_tr_121_0_1_1"/>
    <protectedRange sqref="F8:F12 F14:F27 F29:F30" name="krista_tr_14_0_1_1"/>
    <protectedRange sqref="H8:H12 H14:H27 H29:H30" name="krista_tr_16_0_1_1"/>
  </protectedRanges>
  <mergeCells count="23">
    <mergeCell ref="A40:B40"/>
    <mergeCell ref="C40:D40"/>
    <mergeCell ref="F40:J40"/>
    <mergeCell ref="L40:M40"/>
    <mergeCell ref="C41:D41"/>
    <mergeCell ref="F41:J41"/>
    <mergeCell ref="L41:M41"/>
    <mergeCell ref="A37:B37"/>
    <mergeCell ref="C37:D37"/>
    <mergeCell ref="F37:M37"/>
    <mergeCell ref="C38:D38"/>
    <mergeCell ref="F38:M38"/>
    <mergeCell ref="A34:B34"/>
    <mergeCell ref="C34:D34"/>
    <mergeCell ref="F34:M34"/>
    <mergeCell ref="C35:D35"/>
    <mergeCell ref="F35:M35"/>
    <mergeCell ref="A1:AA1"/>
    <mergeCell ref="B5:Y5"/>
    <mergeCell ref="Z5:Z6"/>
    <mergeCell ref="AA5:AA6"/>
    <mergeCell ref="A5:A6"/>
    <mergeCell ref="A2:AA2"/>
  </mergeCells>
  <dataValidations count="1">
    <dataValidation type="decimal" allowBlank="1" showInputMessage="1" showErrorMessage="1" sqref="AA32:AA33 B8:Y12 B65546:Y65550 B131082:Y131086 B196618:Y196622 B262154:Y262158 B327690:Y327694 B393226:Y393230 B458762:Y458766 B524298:Y524302 B589834:Y589838 B655370:Y655374 B720906:Y720910 B786442:Y786446 B851978:Y851982 B917514:Y917518 B983050:Y983054 B14:Y27 B65552:Y65563 B131088:Y131099 B196624:Y196635 B262160:Y262171 B327696:Y327707 B393232:Y393243 B458768:Y458779 B524304:Y524315 B589840:Y589851 B655376:Y655387 B720912:Y720923 B786448:Y786459 B851984:Y851995 B917520:Y917531 B983056:Y983067 B29:Y33 B65565:Y65569 B131101:Y131105 B196637:Y196641 B262173:Y262177 B327709:Y327713 B393245:Y393249 B458781:Y458785 B524317:Y524321 B589853:Y589857 B655389:Y655393 B720925:Y720929 B786461:Y786465 B851997:Y852001 B917533:Y917537 B983069:Y983073 AA65546:AA65550 AA131082:AA131086 AA196618:AA196622 AA262154:AA262158 AA327690:AA327694 AA393226:AA393230 AA458762:AA458766 AA524298:AA524302 AA589834:AA589838 AA655370:AA655374 AA720906:AA720910 AA786442:AA786446 AA851978:AA851982 AA917514:AA917518 AA983050:AA983054 AA65552:AA65563 AA131088:AA131099 AA196624:AA196635 AA262160:AA262171 AA327696:AA327707 AA393232:AA393243 AA458768:AA458779 AA524304:AA524315 AA589840:AA589851 AA655376:AA655387 AA720912:AA720923 AA786448:AA786459 AA851984:AA851995 AA917520:AA917531 AA983056:AA983067 AA65565:AA65569 AA131101:AA131105 AA196637:AA196641 AA262173:AA262177 AA327709:AA327713 AA393245:AA393249 AA458781:AA458785 AA524317:AA524321 AA589853:AA589857 AA655389:AA655393 AA720925:AA720929 AA786461:AA786465 AA851997:AA852001 AA917533:AA917537 AA983069:AA983073">
      <formula1>-10000000000</formula1>
      <formula2>10000000000</formula2>
    </dataValidation>
  </dataValidations>
  <pageMargins left="0.15748031496062992" right="0.15748031496062992" top="0.74803149606299213" bottom="0.19" header="0.31496062992125984" footer="0.1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ДЗ_БюдСр</vt:lpstr>
      <vt:lpstr>ДЗ_ВнеБюдСр</vt:lpstr>
      <vt:lpstr>КЗ_БюдСр</vt:lpstr>
      <vt:lpstr>КЗ_ВнеБюдСр</vt:lpstr>
      <vt:lpstr>КЗ_БюдСр!Область_печати</vt:lpstr>
      <vt:lpstr>КЗ_ВнеБюдСр!Область_печати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vostryakovalm</cp:lastModifiedBy>
  <cp:lastPrinted>2018-02-28T06:29:11Z</cp:lastPrinted>
  <dcterms:created xsi:type="dcterms:W3CDTF">2016-02-19T08:05:31Z</dcterms:created>
  <dcterms:modified xsi:type="dcterms:W3CDTF">2018-02-28T11:29:58Z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422288361</vt:i4>
  </property>
  <property fmtid="{D5CDD505-2E9C-101B-9397-08002B2CF9AE}" pid="3" name="_NewReviewCycle">
    <vt:lpwstr/>
  </property>
  <property fmtid="{D5CDD505-2E9C-101B-9397-08002B2CF9AE}" pid="4" name="_EmailSubject">
    <vt:lpwstr>для размещения на официальном сайте </vt:lpwstr>
  </property>
  <property fmtid="{D5CDD505-2E9C-101B-9397-08002B2CF9AE}" pid="5" name="_AuthorEmail">
    <vt:lpwstr>plaksina.ep@cherepovetscity.ru</vt:lpwstr>
  </property>
  <property fmtid="{D5CDD505-2E9C-101B-9397-08002B2CF9AE}" pid="6" name="_AuthorEmailDisplayName">
    <vt:lpwstr>Плаксина Екатерина Петровна</vt:lpwstr>
  </property>
  <property fmtid="{D5CDD505-2E9C-101B-9397-08002B2CF9AE}" pid="7" name="_PreviousAdHocReviewCycleID">
    <vt:i4>1566539544</vt:i4>
  </property>
</Properties>
</file>