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13" i="1"/>
  <c r="C19"/>
  <c r="C8"/>
  <c r="C26"/>
  <c r="C21"/>
  <c r="C23"/>
  <c r="C33"/>
  <c r="C18"/>
  <c r="C5"/>
  <c r="G32"/>
  <c r="H32"/>
  <c r="H38"/>
  <c r="H37"/>
  <c r="H36"/>
  <c r="H35"/>
  <c r="H34"/>
  <c r="H29"/>
  <c r="H28"/>
  <c r="H27"/>
  <c r="H24"/>
  <c r="H23"/>
  <c r="H22"/>
  <c r="H21"/>
  <c r="H16"/>
  <c r="H15"/>
  <c r="H14"/>
  <c r="H12"/>
  <c r="H10"/>
  <c r="H9"/>
  <c r="H7"/>
  <c r="H6"/>
  <c r="G36"/>
  <c r="G35"/>
  <c r="G29"/>
  <c r="G28"/>
  <c r="G27"/>
  <c r="G25"/>
  <c r="G24"/>
  <c r="G23"/>
  <c r="G22"/>
  <c r="G21"/>
  <c r="G16"/>
  <c r="G15"/>
  <c r="G14"/>
  <c r="G12"/>
  <c r="G10"/>
  <c r="G7"/>
  <c r="G6"/>
  <c r="F33"/>
  <c r="E33"/>
  <c r="D33"/>
  <c r="F30"/>
  <c r="H30" s="1"/>
  <c r="E30"/>
  <c r="D30"/>
  <c r="F26"/>
  <c r="E26"/>
  <c r="D26"/>
  <c r="E25"/>
  <c r="H25" s="1"/>
  <c r="E20"/>
  <c r="E19" s="1"/>
  <c r="D20"/>
  <c r="D19" s="1"/>
  <c r="F19"/>
  <c r="F13"/>
  <c r="E13"/>
  <c r="D13"/>
  <c r="D9"/>
  <c r="G9" s="1"/>
  <c r="F8"/>
  <c r="F5" s="1"/>
  <c r="E8"/>
  <c r="E5"/>
  <c r="C4" l="1"/>
  <c r="C41" s="1"/>
  <c r="H5"/>
  <c r="G13"/>
  <c r="F18"/>
  <c r="H18" s="1"/>
  <c r="E18"/>
  <c r="H26"/>
  <c r="H33"/>
  <c r="D8"/>
  <c r="D5" s="1"/>
  <c r="G5" s="1"/>
  <c r="G20"/>
  <c r="G26"/>
  <c r="G30"/>
  <c r="G33"/>
  <c r="H8"/>
  <c r="H13"/>
  <c r="H20"/>
  <c r="G19"/>
  <c r="H19"/>
  <c r="F4"/>
  <c r="E4"/>
  <c r="E41" s="1"/>
  <c r="D18"/>
  <c r="D4" l="1"/>
  <c r="D41" s="1"/>
  <c r="G8"/>
  <c r="G18"/>
  <c r="F41"/>
  <c r="H4"/>
  <c r="G4" l="1"/>
  <c r="G41"/>
  <c r="H41"/>
</calcChain>
</file>

<file path=xl/sharedStrings.xml><?xml version="1.0" encoding="utf-8"?>
<sst xmlns="http://schemas.openxmlformats.org/spreadsheetml/2006/main" count="90" uniqueCount="89">
  <si>
    <t xml:space="preserve"> </t>
  </si>
  <si>
    <t xml:space="preserve"> 1 00 0000 00 0000 000</t>
  </si>
  <si>
    <t>ДОХОДЫ</t>
  </si>
  <si>
    <t>НАЛОГОВЫЕ ДОХОДЫ</t>
  </si>
  <si>
    <t xml:space="preserve"> 1 01 02000 01 0000 110</t>
  </si>
  <si>
    <t>НАЛОГ НА ДОХОДЫ физических лиц</t>
  </si>
  <si>
    <t>АКЦИЗЫ по подакцизным товарам</t>
  </si>
  <si>
    <t>1 05 00000 00 0000 000</t>
  </si>
  <si>
    <t>НАЛОГИ НА СОВОКУПНЫЙ ДОХОД</t>
  </si>
  <si>
    <t xml:space="preserve"> 1 05 02010 02 0000 110</t>
  </si>
  <si>
    <t xml:space="preserve"> 1 05 03000 01 1000 110</t>
  </si>
  <si>
    <t xml:space="preserve"> 1 06 00000 00 0000 000</t>
  </si>
  <si>
    <t>НАЛОГИ НА ИМУЩЕСТВО</t>
  </si>
  <si>
    <t xml:space="preserve"> 1 06 01020 04 0000 110</t>
  </si>
  <si>
    <t xml:space="preserve">  налог на имущество физических лиц</t>
  </si>
  <si>
    <t xml:space="preserve"> 1 06 06000 00 0000 110</t>
  </si>
  <si>
    <t xml:space="preserve">  земельный налог 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</si>
  <si>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</si>
  <si>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</si>
  <si>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</si>
  <si>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</t>
  </si>
  <si>
    <t>НЕНАЛОГОВЫЕ ДОХОДЫ</t>
  </si>
  <si>
    <t xml:space="preserve"> 1 11 00000 00 0000 000</t>
  </si>
  <si>
    <t xml:space="preserve">ДОХОДЫ ОТ ИСПОЛЬЗ. ИМУЩЕСТВА </t>
  </si>
  <si>
    <t xml:space="preserve"> 1 11 05000 00 0000 000</t>
  </si>
  <si>
    <t xml:space="preserve">  арендная плата за землю</t>
  </si>
  <si>
    <t xml:space="preserve"> 1 11 05034 04 0000 000</t>
  </si>
  <si>
    <t xml:space="preserve">  доходы от сдачи в аренду имущества</t>
  </si>
  <si>
    <t xml:space="preserve"> 1 11 07014 04 0000 120</t>
  </si>
  <si>
    <t xml:space="preserve"> перечисление части прибыли</t>
  </si>
  <si>
    <t xml:space="preserve"> 1 11 09044 04 0000 120</t>
  </si>
  <si>
    <t xml:space="preserve">  прочие поступления от имущества</t>
  </si>
  <si>
    <t xml:space="preserve"> 1 12 01000 01 0000 120</t>
  </si>
  <si>
    <t>1 13 00000 00 0000 000</t>
  </si>
  <si>
    <t xml:space="preserve"> 1 14 00000 00 0000 000</t>
  </si>
  <si>
    <t>ДОХОДЫ ОТ ПРОДАЖИ  АКТИВОВ</t>
  </si>
  <si>
    <t xml:space="preserve"> 1 14 02000 04 0000 000</t>
  </si>
  <si>
    <t xml:space="preserve">  доходы от реализации иного имущества</t>
  </si>
  <si>
    <t xml:space="preserve"> 1 14 06000 04 0000 430</t>
  </si>
  <si>
    <t xml:space="preserve">  доходы от продажи земельных участков</t>
  </si>
  <si>
    <t xml:space="preserve"> 1 16 00000 00 0000 000</t>
  </si>
  <si>
    <t>ШТРАФЫ, САНКЦИИ, ВОЗМЕЩЕНИЕ</t>
  </si>
  <si>
    <t xml:space="preserve"> 1 17 00000 00 0000 000</t>
  </si>
  <si>
    <t>ПРОЧИЕ НЕНАЛОГОВЫЕ ДОХОДЫ</t>
  </si>
  <si>
    <t xml:space="preserve"> 1 17 01040 04 0000 180</t>
  </si>
  <si>
    <t xml:space="preserve">  невыясненные поступления</t>
  </si>
  <si>
    <t xml:space="preserve"> 1 17 05040 04 0000 180</t>
  </si>
  <si>
    <t xml:space="preserve">  прочие неналоговые доходы</t>
  </si>
  <si>
    <t xml:space="preserve"> 2 00 00000 00 0000 000</t>
  </si>
  <si>
    <t>БЕЗВОЗМЕЗДНЫЕ ПЕРЕЧИСЛЕНИЯ</t>
  </si>
  <si>
    <t xml:space="preserve"> 2 02 02000 00 0000 000</t>
  </si>
  <si>
    <t xml:space="preserve"> 2 02 03000 00 0000 000</t>
  </si>
  <si>
    <t xml:space="preserve"> 2 19 04000 04 0000 151</t>
  </si>
  <si>
    <t>ИТОГО</t>
  </si>
  <si>
    <t>тыс.руб.</t>
  </si>
  <si>
    <t>Исполнение к уточненному  плану, %</t>
  </si>
  <si>
    <t>Исполнение к первоначально утвержденному плану,%</t>
  </si>
  <si>
    <t xml:space="preserve">Утверждено                            на 2016 год      (план с изменениями)       </t>
  </si>
  <si>
    <t>ДОХОДЫ ОТ ОКАЗАНИЯ  ПЛАТНЫХ УСЛУГ И КОМПЕНСАЦИИ ЗАТРАТ ГОСУДАРСТВА</t>
  </si>
  <si>
    <t>ПЛАТА ЗА НЕГАТИВНОЕ  ВОЗДЕЙСТВИЕ НА ОКРУЖАЮЩУЮ СРЕДУ</t>
  </si>
  <si>
    <t xml:space="preserve">   единый налог на вмененный доход </t>
  </si>
  <si>
    <t xml:space="preserve">   налог, взимаемый в связи с применением УСН</t>
  </si>
  <si>
    <t xml:space="preserve">   налог, взимаемый при патентной системе налогообложения</t>
  </si>
  <si>
    <t>Пояснения по доходам, имеющим отклонения свыше 10% в большую или меньшую сторону от утвержденного плана</t>
  </si>
  <si>
    <t>Фактическое исполнение                           за 2016 год</t>
  </si>
  <si>
    <t>Фактическое исполнение за 2015 год</t>
  </si>
  <si>
    <t>Доходы бюджетов бюджетной системы РФ от возврата организациями остатков субсидий прошлых лет</t>
  </si>
  <si>
    <t>Дотации бюджетам</t>
  </si>
  <si>
    <t xml:space="preserve">Субсидии бюджетам </t>
  </si>
  <si>
    <t>Субвенции бюджетам</t>
  </si>
  <si>
    <t>Иные межбюджетные трансферты</t>
  </si>
  <si>
    <t>Прочие безвозмездные поступления в бюджеты городских округов</t>
  </si>
  <si>
    <t>Возврат остатков субсидий и субвенций прошлых лет</t>
  </si>
  <si>
    <t xml:space="preserve">   единый сельскохозяйственный налог</t>
  </si>
  <si>
    <t>Утверждено                                   на 2016 год (первоначальный план)</t>
  </si>
  <si>
    <t>В результате фактического распределения акцизов между субъектами РФ, и как следствие, между муниципальными образованиями</t>
  </si>
  <si>
    <t>В связи с увеличением количества налогоплательщиков</t>
  </si>
  <si>
    <t>В связи со снижением кадастровой стоимости земли в результате изменения категории отдельных земельных участков</t>
  </si>
  <si>
    <t>В связи с поступлением  разовой крупной суммы госпошлины по делам рассматриваемым мировыми судьями</t>
  </si>
  <si>
    <t>В связи с изменением договорных отношений</t>
  </si>
  <si>
    <t xml:space="preserve">В связи с изменениями в городских нормативно-правовых актах </t>
  </si>
  <si>
    <t xml:space="preserve">В основном в связи с дополнительными поступлениями платы за использование и эксплуатацию рекламных конструкций, платы за размещение временных объектов </t>
  </si>
  <si>
    <t>Доходы поступали в соответствии с фактическими объемами предоставленных платных услуг</t>
  </si>
  <si>
    <t>В результате повышения цены объектов на аукционе</t>
  </si>
  <si>
    <t>В связи с продажей земельных участков, сформированных в заявительном порядке</t>
  </si>
  <si>
    <t>В связи с увеличением интенсивности проведения  административно-контрольных мероприятий, передачей полномочий по контрольным функциям</t>
  </si>
  <si>
    <t>В связи с поступлением разовых сумм в возмещение затрат и расходов городского бюджета</t>
  </si>
  <si>
    <t>Сведения о фактических поступлениях доходов за 2016 год в сравнении утвержденными решениями о бюджете и исполнением за 2015 год</t>
  </si>
  <si>
    <t>В результате переноса финансирования расходов на 2017 год в связи с изменением графика производства работ по строительству объектов муниципальной собственности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</si>
</sst>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#,##0.0"/>
    <numFmt numFmtId="166" formatCode="_-* #,##0.00000_р_._-;\-* #,##0.00000_р_._-;_-* &quot;-&quot;??_р_._-;_-@_-"/>
    <numFmt numFmtId="167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/>
    </xf>
    <xf numFmtId="0" fontId="0" fillId="0" borderId="0" xfId="0" applyFill="1"/>
    <xf numFmtId="0" fontId="2" fillId="0" borderId="0" xfId="2" applyFont="1" applyFill="1"/>
    <xf numFmtId="0" fontId="0" fillId="0" borderId="1" xfId="0" applyBorder="1"/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0" fillId="0" borderId="0" xfId="0" applyFill="1" applyAlignment="1">
      <alignment horizontal="right"/>
    </xf>
    <xf numFmtId="165" fontId="6" fillId="0" borderId="2" xfId="1" applyNumberFormat="1" applyFont="1" applyFill="1" applyBorder="1" applyAlignment="1">
      <alignment vertical="center"/>
    </xf>
    <xf numFmtId="0" fontId="6" fillId="0" borderId="2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/>
    </xf>
    <xf numFmtId="167" fontId="6" fillId="0" borderId="2" xfId="2" applyNumberFormat="1" applyFont="1" applyFill="1" applyBorder="1" applyAlignment="1">
      <alignment vertical="center"/>
    </xf>
    <xf numFmtId="167" fontId="12" fillId="0" borderId="2" xfId="0" applyNumberFormat="1" applyFont="1" applyBorder="1" applyAlignment="1">
      <alignment vertical="center"/>
    </xf>
    <xf numFmtId="0" fontId="10" fillId="0" borderId="2" xfId="2" applyFont="1" applyFill="1" applyBorder="1" applyAlignment="1" applyProtection="1">
      <alignment vertical="center" wrapText="1"/>
    </xf>
    <xf numFmtId="165" fontId="7" fillId="0" borderId="2" xfId="1" applyNumberFormat="1" applyFont="1" applyFill="1" applyBorder="1" applyAlignment="1">
      <alignment horizontal="right" vertical="center"/>
    </xf>
    <xf numFmtId="167" fontId="7" fillId="0" borderId="2" xfId="2" applyNumberFormat="1" applyFont="1" applyFill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0" fontId="10" fillId="0" borderId="2" xfId="2" applyFont="1" applyFill="1" applyBorder="1" applyAlignment="1" applyProtection="1">
      <alignment vertical="center"/>
    </xf>
    <xf numFmtId="164" fontId="7" fillId="0" borderId="2" xfId="1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165" fontId="7" fillId="0" borderId="2" xfId="0" applyNumberFormat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horizontal="left" vertical="center"/>
    </xf>
    <xf numFmtId="0" fontId="7" fillId="0" borderId="2" xfId="2" applyFont="1" applyFill="1" applyBorder="1" applyAlignment="1" applyProtection="1">
      <alignment vertical="center" wrapText="1"/>
    </xf>
    <xf numFmtId="0" fontId="13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7" fontId="7" fillId="0" borderId="2" xfId="2" applyNumberFormat="1" applyFont="1" applyFill="1" applyBorder="1" applyAlignment="1" applyProtection="1">
      <alignment vertical="center" wrapText="1"/>
    </xf>
    <xf numFmtId="165" fontId="10" fillId="0" borderId="2" xfId="2" applyNumberFormat="1" applyFont="1" applyFill="1" applyBorder="1" applyAlignment="1" applyProtection="1">
      <alignment vertical="center"/>
    </xf>
    <xf numFmtId="165" fontId="8" fillId="0" borderId="2" xfId="0" applyNumberFormat="1" applyFont="1" applyFill="1" applyBorder="1" applyAlignment="1">
      <alignment vertical="center"/>
    </xf>
    <xf numFmtId="165" fontId="7" fillId="0" borderId="2" xfId="2" applyNumberFormat="1" applyFont="1" applyFill="1" applyBorder="1" applyAlignment="1" applyProtection="1">
      <alignment vertical="center"/>
    </xf>
    <xf numFmtId="0" fontId="11" fillId="0" borderId="0" xfId="0" applyFont="1" applyFill="1" applyAlignment="1">
      <alignment horizontal="center"/>
    </xf>
    <xf numFmtId="0" fontId="0" fillId="0" borderId="0" xfId="0" applyAlignment="1"/>
    <xf numFmtId="0" fontId="14" fillId="0" borderId="2" xfId="0" applyFont="1" applyBorder="1" applyAlignment="1">
      <alignment vertical="center" wrapText="1"/>
    </xf>
  </cellXfs>
  <cellStyles count="3">
    <cellStyle name="Обычный" xfId="0" builtinId="0"/>
    <cellStyle name="Обычный_Лист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topLeftCell="B1" workbookViewId="0">
      <selection activeCell="B1" sqref="B1:I1"/>
    </sheetView>
  </sheetViews>
  <sheetFormatPr defaultRowHeight="15"/>
  <cols>
    <col min="1" max="1" width="0.140625" hidden="1" customWidth="1"/>
    <col min="2" max="2" width="49.42578125" style="2" customWidth="1"/>
    <col min="3" max="3" width="16.42578125" style="2" customWidth="1"/>
    <col min="4" max="4" width="14.5703125" style="2" customWidth="1"/>
    <col min="5" max="5" width="14.85546875" style="2" customWidth="1"/>
    <col min="6" max="6" width="13.85546875" style="2" customWidth="1"/>
    <col min="7" max="7" width="16" style="2" customWidth="1"/>
    <col min="8" max="8" width="14.28515625" customWidth="1"/>
    <col min="9" max="9" width="78" customWidth="1"/>
    <col min="255" max="255" width="0" hidden="1" customWidth="1"/>
    <col min="256" max="256" width="41.85546875" customWidth="1"/>
    <col min="257" max="257" width="14.28515625" customWidth="1"/>
    <col min="258" max="258" width="14.5703125" customWidth="1"/>
    <col min="259" max="262" width="13.7109375" customWidth="1"/>
    <col min="511" max="511" width="0" hidden="1" customWidth="1"/>
    <col min="512" max="512" width="41.85546875" customWidth="1"/>
    <col min="513" max="513" width="14.28515625" customWidth="1"/>
    <col min="514" max="514" width="14.5703125" customWidth="1"/>
    <col min="515" max="518" width="13.7109375" customWidth="1"/>
    <col min="767" max="767" width="0" hidden="1" customWidth="1"/>
    <col min="768" max="768" width="41.85546875" customWidth="1"/>
    <col min="769" max="769" width="14.28515625" customWidth="1"/>
    <col min="770" max="770" width="14.5703125" customWidth="1"/>
    <col min="771" max="774" width="13.7109375" customWidth="1"/>
    <col min="1023" max="1023" width="0" hidden="1" customWidth="1"/>
    <col min="1024" max="1024" width="41.85546875" customWidth="1"/>
    <col min="1025" max="1025" width="14.28515625" customWidth="1"/>
    <col min="1026" max="1026" width="14.5703125" customWidth="1"/>
    <col min="1027" max="1030" width="13.7109375" customWidth="1"/>
    <col min="1279" max="1279" width="0" hidden="1" customWidth="1"/>
    <col min="1280" max="1280" width="41.85546875" customWidth="1"/>
    <col min="1281" max="1281" width="14.28515625" customWidth="1"/>
    <col min="1282" max="1282" width="14.5703125" customWidth="1"/>
    <col min="1283" max="1286" width="13.7109375" customWidth="1"/>
    <col min="1535" max="1535" width="0" hidden="1" customWidth="1"/>
    <col min="1536" max="1536" width="41.85546875" customWidth="1"/>
    <col min="1537" max="1537" width="14.28515625" customWidth="1"/>
    <col min="1538" max="1538" width="14.5703125" customWidth="1"/>
    <col min="1539" max="1542" width="13.7109375" customWidth="1"/>
    <col min="1791" max="1791" width="0" hidden="1" customWidth="1"/>
    <col min="1792" max="1792" width="41.85546875" customWidth="1"/>
    <col min="1793" max="1793" width="14.28515625" customWidth="1"/>
    <col min="1794" max="1794" width="14.5703125" customWidth="1"/>
    <col min="1795" max="1798" width="13.7109375" customWidth="1"/>
    <col min="2047" max="2047" width="0" hidden="1" customWidth="1"/>
    <col min="2048" max="2048" width="41.85546875" customWidth="1"/>
    <col min="2049" max="2049" width="14.28515625" customWidth="1"/>
    <col min="2050" max="2050" width="14.5703125" customWidth="1"/>
    <col min="2051" max="2054" width="13.7109375" customWidth="1"/>
    <col min="2303" max="2303" width="0" hidden="1" customWidth="1"/>
    <col min="2304" max="2304" width="41.85546875" customWidth="1"/>
    <col min="2305" max="2305" width="14.28515625" customWidth="1"/>
    <col min="2306" max="2306" width="14.5703125" customWidth="1"/>
    <col min="2307" max="2310" width="13.7109375" customWidth="1"/>
    <col min="2559" max="2559" width="0" hidden="1" customWidth="1"/>
    <col min="2560" max="2560" width="41.85546875" customWidth="1"/>
    <col min="2561" max="2561" width="14.28515625" customWidth="1"/>
    <col min="2562" max="2562" width="14.5703125" customWidth="1"/>
    <col min="2563" max="2566" width="13.7109375" customWidth="1"/>
    <col min="2815" max="2815" width="0" hidden="1" customWidth="1"/>
    <col min="2816" max="2816" width="41.85546875" customWidth="1"/>
    <col min="2817" max="2817" width="14.28515625" customWidth="1"/>
    <col min="2818" max="2818" width="14.5703125" customWidth="1"/>
    <col min="2819" max="2822" width="13.7109375" customWidth="1"/>
    <col min="3071" max="3071" width="0" hidden="1" customWidth="1"/>
    <col min="3072" max="3072" width="41.85546875" customWidth="1"/>
    <col min="3073" max="3073" width="14.28515625" customWidth="1"/>
    <col min="3074" max="3074" width="14.5703125" customWidth="1"/>
    <col min="3075" max="3078" width="13.7109375" customWidth="1"/>
    <col min="3327" max="3327" width="0" hidden="1" customWidth="1"/>
    <col min="3328" max="3328" width="41.85546875" customWidth="1"/>
    <col min="3329" max="3329" width="14.28515625" customWidth="1"/>
    <col min="3330" max="3330" width="14.5703125" customWidth="1"/>
    <col min="3331" max="3334" width="13.7109375" customWidth="1"/>
    <col min="3583" max="3583" width="0" hidden="1" customWidth="1"/>
    <col min="3584" max="3584" width="41.85546875" customWidth="1"/>
    <col min="3585" max="3585" width="14.28515625" customWidth="1"/>
    <col min="3586" max="3586" width="14.5703125" customWidth="1"/>
    <col min="3587" max="3590" width="13.7109375" customWidth="1"/>
    <col min="3839" max="3839" width="0" hidden="1" customWidth="1"/>
    <col min="3840" max="3840" width="41.85546875" customWidth="1"/>
    <col min="3841" max="3841" width="14.28515625" customWidth="1"/>
    <col min="3842" max="3842" width="14.5703125" customWidth="1"/>
    <col min="3843" max="3846" width="13.7109375" customWidth="1"/>
    <col min="4095" max="4095" width="0" hidden="1" customWidth="1"/>
    <col min="4096" max="4096" width="41.85546875" customWidth="1"/>
    <col min="4097" max="4097" width="14.28515625" customWidth="1"/>
    <col min="4098" max="4098" width="14.5703125" customWidth="1"/>
    <col min="4099" max="4102" width="13.7109375" customWidth="1"/>
    <col min="4351" max="4351" width="0" hidden="1" customWidth="1"/>
    <col min="4352" max="4352" width="41.85546875" customWidth="1"/>
    <col min="4353" max="4353" width="14.28515625" customWidth="1"/>
    <col min="4354" max="4354" width="14.5703125" customWidth="1"/>
    <col min="4355" max="4358" width="13.7109375" customWidth="1"/>
    <col min="4607" max="4607" width="0" hidden="1" customWidth="1"/>
    <col min="4608" max="4608" width="41.85546875" customWidth="1"/>
    <col min="4609" max="4609" width="14.28515625" customWidth="1"/>
    <col min="4610" max="4610" width="14.5703125" customWidth="1"/>
    <col min="4611" max="4614" width="13.7109375" customWidth="1"/>
    <col min="4863" max="4863" width="0" hidden="1" customWidth="1"/>
    <col min="4864" max="4864" width="41.85546875" customWidth="1"/>
    <col min="4865" max="4865" width="14.28515625" customWidth="1"/>
    <col min="4866" max="4866" width="14.5703125" customWidth="1"/>
    <col min="4867" max="4870" width="13.7109375" customWidth="1"/>
    <col min="5119" max="5119" width="0" hidden="1" customWidth="1"/>
    <col min="5120" max="5120" width="41.85546875" customWidth="1"/>
    <col min="5121" max="5121" width="14.28515625" customWidth="1"/>
    <col min="5122" max="5122" width="14.5703125" customWidth="1"/>
    <col min="5123" max="5126" width="13.7109375" customWidth="1"/>
    <col min="5375" max="5375" width="0" hidden="1" customWidth="1"/>
    <col min="5376" max="5376" width="41.85546875" customWidth="1"/>
    <col min="5377" max="5377" width="14.28515625" customWidth="1"/>
    <col min="5378" max="5378" width="14.5703125" customWidth="1"/>
    <col min="5379" max="5382" width="13.7109375" customWidth="1"/>
    <col min="5631" max="5631" width="0" hidden="1" customWidth="1"/>
    <col min="5632" max="5632" width="41.85546875" customWidth="1"/>
    <col min="5633" max="5633" width="14.28515625" customWidth="1"/>
    <col min="5634" max="5634" width="14.5703125" customWidth="1"/>
    <col min="5635" max="5638" width="13.7109375" customWidth="1"/>
    <col min="5887" max="5887" width="0" hidden="1" customWidth="1"/>
    <col min="5888" max="5888" width="41.85546875" customWidth="1"/>
    <col min="5889" max="5889" width="14.28515625" customWidth="1"/>
    <col min="5890" max="5890" width="14.5703125" customWidth="1"/>
    <col min="5891" max="5894" width="13.7109375" customWidth="1"/>
    <col min="6143" max="6143" width="0" hidden="1" customWidth="1"/>
    <col min="6144" max="6144" width="41.85546875" customWidth="1"/>
    <col min="6145" max="6145" width="14.28515625" customWidth="1"/>
    <col min="6146" max="6146" width="14.5703125" customWidth="1"/>
    <col min="6147" max="6150" width="13.7109375" customWidth="1"/>
    <col min="6399" max="6399" width="0" hidden="1" customWidth="1"/>
    <col min="6400" max="6400" width="41.85546875" customWidth="1"/>
    <col min="6401" max="6401" width="14.28515625" customWidth="1"/>
    <col min="6402" max="6402" width="14.5703125" customWidth="1"/>
    <col min="6403" max="6406" width="13.7109375" customWidth="1"/>
    <col min="6655" max="6655" width="0" hidden="1" customWidth="1"/>
    <col min="6656" max="6656" width="41.85546875" customWidth="1"/>
    <col min="6657" max="6657" width="14.28515625" customWidth="1"/>
    <col min="6658" max="6658" width="14.5703125" customWidth="1"/>
    <col min="6659" max="6662" width="13.7109375" customWidth="1"/>
    <col min="6911" max="6911" width="0" hidden="1" customWidth="1"/>
    <col min="6912" max="6912" width="41.85546875" customWidth="1"/>
    <col min="6913" max="6913" width="14.28515625" customWidth="1"/>
    <col min="6914" max="6914" width="14.5703125" customWidth="1"/>
    <col min="6915" max="6918" width="13.7109375" customWidth="1"/>
    <col min="7167" max="7167" width="0" hidden="1" customWidth="1"/>
    <col min="7168" max="7168" width="41.85546875" customWidth="1"/>
    <col min="7169" max="7169" width="14.28515625" customWidth="1"/>
    <col min="7170" max="7170" width="14.5703125" customWidth="1"/>
    <col min="7171" max="7174" width="13.7109375" customWidth="1"/>
    <col min="7423" max="7423" width="0" hidden="1" customWidth="1"/>
    <col min="7424" max="7424" width="41.85546875" customWidth="1"/>
    <col min="7425" max="7425" width="14.28515625" customWidth="1"/>
    <col min="7426" max="7426" width="14.5703125" customWidth="1"/>
    <col min="7427" max="7430" width="13.7109375" customWidth="1"/>
    <col min="7679" max="7679" width="0" hidden="1" customWidth="1"/>
    <col min="7680" max="7680" width="41.85546875" customWidth="1"/>
    <col min="7681" max="7681" width="14.28515625" customWidth="1"/>
    <col min="7682" max="7682" width="14.5703125" customWidth="1"/>
    <col min="7683" max="7686" width="13.7109375" customWidth="1"/>
    <col min="7935" max="7935" width="0" hidden="1" customWidth="1"/>
    <col min="7936" max="7936" width="41.85546875" customWidth="1"/>
    <col min="7937" max="7937" width="14.28515625" customWidth="1"/>
    <col min="7938" max="7938" width="14.5703125" customWidth="1"/>
    <col min="7939" max="7942" width="13.7109375" customWidth="1"/>
    <col min="8191" max="8191" width="0" hidden="1" customWidth="1"/>
    <col min="8192" max="8192" width="41.85546875" customWidth="1"/>
    <col min="8193" max="8193" width="14.28515625" customWidth="1"/>
    <col min="8194" max="8194" width="14.5703125" customWidth="1"/>
    <col min="8195" max="8198" width="13.7109375" customWidth="1"/>
    <col min="8447" max="8447" width="0" hidden="1" customWidth="1"/>
    <col min="8448" max="8448" width="41.85546875" customWidth="1"/>
    <col min="8449" max="8449" width="14.28515625" customWidth="1"/>
    <col min="8450" max="8450" width="14.5703125" customWidth="1"/>
    <col min="8451" max="8454" width="13.7109375" customWidth="1"/>
    <col min="8703" max="8703" width="0" hidden="1" customWidth="1"/>
    <col min="8704" max="8704" width="41.85546875" customWidth="1"/>
    <col min="8705" max="8705" width="14.28515625" customWidth="1"/>
    <col min="8706" max="8706" width="14.5703125" customWidth="1"/>
    <col min="8707" max="8710" width="13.7109375" customWidth="1"/>
    <col min="8959" max="8959" width="0" hidden="1" customWidth="1"/>
    <col min="8960" max="8960" width="41.85546875" customWidth="1"/>
    <col min="8961" max="8961" width="14.28515625" customWidth="1"/>
    <col min="8962" max="8962" width="14.5703125" customWidth="1"/>
    <col min="8963" max="8966" width="13.7109375" customWidth="1"/>
    <col min="9215" max="9215" width="0" hidden="1" customWidth="1"/>
    <col min="9216" max="9216" width="41.85546875" customWidth="1"/>
    <col min="9217" max="9217" width="14.28515625" customWidth="1"/>
    <col min="9218" max="9218" width="14.5703125" customWidth="1"/>
    <col min="9219" max="9222" width="13.7109375" customWidth="1"/>
    <col min="9471" max="9471" width="0" hidden="1" customWidth="1"/>
    <col min="9472" max="9472" width="41.85546875" customWidth="1"/>
    <col min="9473" max="9473" width="14.28515625" customWidth="1"/>
    <col min="9474" max="9474" width="14.5703125" customWidth="1"/>
    <col min="9475" max="9478" width="13.7109375" customWidth="1"/>
    <col min="9727" max="9727" width="0" hidden="1" customWidth="1"/>
    <col min="9728" max="9728" width="41.85546875" customWidth="1"/>
    <col min="9729" max="9729" width="14.28515625" customWidth="1"/>
    <col min="9730" max="9730" width="14.5703125" customWidth="1"/>
    <col min="9731" max="9734" width="13.7109375" customWidth="1"/>
    <col min="9983" max="9983" width="0" hidden="1" customWidth="1"/>
    <col min="9984" max="9984" width="41.85546875" customWidth="1"/>
    <col min="9985" max="9985" width="14.28515625" customWidth="1"/>
    <col min="9986" max="9986" width="14.5703125" customWidth="1"/>
    <col min="9987" max="9990" width="13.7109375" customWidth="1"/>
    <col min="10239" max="10239" width="0" hidden="1" customWidth="1"/>
    <col min="10240" max="10240" width="41.85546875" customWidth="1"/>
    <col min="10241" max="10241" width="14.28515625" customWidth="1"/>
    <col min="10242" max="10242" width="14.5703125" customWidth="1"/>
    <col min="10243" max="10246" width="13.7109375" customWidth="1"/>
    <col min="10495" max="10495" width="0" hidden="1" customWidth="1"/>
    <col min="10496" max="10496" width="41.85546875" customWidth="1"/>
    <col min="10497" max="10497" width="14.28515625" customWidth="1"/>
    <col min="10498" max="10498" width="14.5703125" customWidth="1"/>
    <col min="10499" max="10502" width="13.7109375" customWidth="1"/>
    <col min="10751" max="10751" width="0" hidden="1" customWidth="1"/>
    <col min="10752" max="10752" width="41.85546875" customWidth="1"/>
    <col min="10753" max="10753" width="14.28515625" customWidth="1"/>
    <col min="10754" max="10754" width="14.5703125" customWidth="1"/>
    <col min="10755" max="10758" width="13.7109375" customWidth="1"/>
    <col min="11007" max="11007" width="0" hidden="1" customWidth="1"/>
    <col min="11008" max="11008" width="41.85546875" customWidth="1"/>
    <col min="11009" max="11009" width="14.28515625" customWidth="1"/>
    <col min="11010" max="11010" width="14.5703125" customWidth="1"/>
    <col min="11011" max="11014" width="13.7109375" customWidth="1"/>
    <col min="11263" max="11263" width="0" hidden="1" customWidth="1"/>
    <col min="11264" max="11264" width="41.85546875" customWidth="1"/>
    <col min="11265" max="11265" width="14.28515625" customWidth="1"/>
    <col min="11266" max="11266" width="14.5703125" customWidth="1"/>
    <col min="11267" max="11270" width="13.7109375" customWidth="1"/>
    <col min="11519" max="11519" width="0" hidden="1" customWidth="1"/>
    <col min="11520" max="11520" width="41.85546875" customWidth="1"/>
    <col min="11521" max="11521" width="14.28515625" customWidth="1"/>
    <col min="11522" max="11522" width="14.5703125" customWidth="1"/>
    <col min="11523" max="11526" width="13.7109375" customWidth="1"/>
    <col min="11775" max="11775" width="0" hidden="1" customWidth="1"/>
    <col min="11776" max="11776" width="41.85546875" customWidth="1"/>
    <col min="11777" max="11777" width="14.28515625" customWidth="1"/>
    <col min="11778" max="11778" width="14.5703125" customWidth="1"/>
    <col min="11779" max="11782" width="13.7109375" customWidth="1"/>
    <col min="12031" max="12031" width="0" hidden="1" customWidth="1"/>
    <col min="12032" max="12032" width="41.85546875" customWidth="1"/>
    <col min="12033" max="12033" width="14.28515625" customWidth="1"/>
    <col min="12034" max="12034" width="14.5703125" customWidth="1"/>
    <col min="12035" max="12038" width="13.7109375" customWidth="1"/>
    <col min="12287" max="12287" width="0" hidden="1" customWidth="1"/>
    <col min="12288" max="12288" width="41.85546875" customWidth="1"/>
    <col min="12289" max="12289" width="14.28515625" customWidth="1"/>
    <col min="12290" max="12290" width="14.5703125" customWidth="1"/>
    <col min="12291" max="12294" width="13.7109375" customWidth="1"/>
    <col min="12543" max="12543" width="0" hidden="1" customWidth="1"/>
    <col min="12544" max="12544" width="41.85546875" customWidth="1"/>
    <col min="12545" max="12545" width="14.28515625" customWidth="1"/>
    <col min="12546" max="12546" width="14.5703125" customWidth="1"/>
    <col min="12547" max="12550" width="13.7109375" customWidth="1"/>
    <col min="12799" max="12799" width="0" hidden="1" customWidth="1"/>
    <col min="12800" max="12800" width="41.85546875" customWidth="1"/>
    <col min="12801" max="12801" width="14.28515625" customWidth="1"/>
    <col min="12802" max="12802" width="14.5703125" customWidth="1"/>
    <col min="12803" max="12806" width="13.7109375" customWidth="1"/>
    <col min="13055" max="13055" width="0" hidden="1" customWidth="1"/>
    <col min="13056" max="13056" width="41.85546875" customWidth="1"/>
    <col min="13057" max="13057" width="14.28515625" customWidth="1"/>
    <col min="13058" max="13058" width="14.5703125" customWidth="1"/>
    <col min="13059" max="13062" width="13.7109375" customWidth="1"/>
    <col min="13311" max="13311" width="0" hidden="1" customWidth="1"/>
    <col min="13312" max="13312" width="41.85546875" customWidth="1"/>
    <col min="13313" max="13313" width="14.28515625" customWidth="1"/>
    <col min="13314" max="13314" width="14.5703125" customWidth="1"/>
    <col min="13315" max="13318" width="13.7109375" customWidth="1"/>
    <col min="13567" max="13567" width="0" hidden="1" customWidth="1"/>
    <col min="13568" max="13568" width="41.85546875" customWidth="1"/>
    <col min="13569" max="13569" width="14.28515625" customWidth="1"/>
    <col min="13570" max="13570" width="14.5703125" customWidth="1"/>
    <col min="13571" max="13574" width="13.7109375" customWidth="1"/>
    <col min="13823" max="13823" width="0" hidden="1" customWidth="1"/>
    <col min="13824" max="13824" width="41.85546875" customWidth="1"/>
    <col min="13825" max="13825" width="14.28515625" customWidth="1"/>
    <col min="13826" max="13826" width="14.5703125" customWidth="1"/>
    <col min="13827" max="13830" width="13.7109375" customWidth="1"/>
    <col min="14079" max="14079" width="0" hidden="1" customWidth="1"/>
    <col min="14080" max="14080" width="41.85546875" customWidth="1"/>
    <col min="14081" max="14081" width="14.28515625" customWidth="1"/>
    <col min="14082" max="14082" width="14.5703125" customWidth="1"/>
    <col min="14083" max="14086" width="13.7109375" customWidth="1"/>
    <col min="14335" max="14335" width="0" hidden="1" customWidth="1"/>
    <col min="14336" max="14336" width="41.85546875" customWidth="1"/>
    <col min="14337" max="14337" width="14.28515625" customWidth="1"/>
    <col min="14338" max="14338" width="14.5703125" customWidth="1"/>
    <col min="14339" max="14342" width="13.7109375" customWidth="1"/>
    <col min="14591" max="14591" width="0" hidden="1" customWidth="1"/>
    <col min="14592" max="14592" width="41.85546875" customWidth="1"/>
    <col min="14593" max="14593" width="14.28515625" customWidth="1"/>
    <col min="14594" max="14594" width="14.5703125" customWidth="1"/>
    <col min="14595" max="14598" width="13.7109375" customWidth="1"/>
    <col min="14847" max="14847" width="0" hidden="1" customWidth="1"/>
    <col min="14848" max="14848" width="41.85546875" customWidth="1"/>
    <col min="14849" max="14849" width="14.28515625" customWidth="1"/>
    <col min="14850" max="14850" width="14.5703125" customWidth="1"/>
    <col min="14851" max="14854" width="13.7109375" customWidth="1"/>
    <col min="15103" max="15103" width="0" hidden="1" customWidth="1"/>
    <col min="15104" max="15104" width="41.85546875" customWidth="1"/>
    <col min="15105" max="15105" width="14.28515625" customWidth="1"/>
    <col min="15106" max="15106" width="14.5703125" customWidth="1"/>
    <col min="15107" max="15110" width="13.7109375" customWidth="1"/>
    <col min="15359" max="15359" width="0" hidden="1" customWidth="1"/>
    <col min="15360" max="15360" width="41.85546875" customWidth="1"/>
    <col min="15361" max="15361" width="14.28515625" customWidth="1"/>
    <col min="15362" max="15362" width="14.5703125" customWidth="1"/>
    <col min="15363" max="15366" width="13.7109375" customWidth="1"/>
    <col min="15615" max="15615" width="0" hidden="1" customWidth="1"/>
    <col min="15616" max="15616" width="41.85546875" customWidth="1"/>
    <col min="15617" max="15617" width="14.28515625" customWidth="1"/>
    <col min="15618" max="15618" width="14.5703125" customWidth="1"/>
    <col min="15619" max="15622" width="13.7109375" customWidth="1"/>
    <col min="15871" max="15871" width="0" hidden="1" customWidth="1"/>
    <col min="15872" max="15872" width="41.85546875" customWidth="1"/>
    <col min="15873" max="15873" width="14.28515625" customWidth="1"/>
    <col min="15874" max="15874" width="14.5703125" customWidth="1"/>
    <col min="15875" max="15878" width="13.7109375" customWidth="1"/>
    <col min="16127" max="16127" width="0" hidden="1" customWidth="1"/>
    <col min="16128" max="16128" width="41.85546875" customWidth="1"/>
    <col min="16129" max="16129" width="14.28515625" customWidth="1"/>
    <col min="16130" max="16130" width="14.5703125" customWidth="1"/>
    <col min="16131" max="16134" width="13.7109375" customWidth="1"/>
  </cols>
  <sheetData>
    <row r="1" spans="1:9" ht="16.5">
      <c r="B1" s="39" t="s">
        <v>87</v>
      </c>
      <c r="C1" s="39"/>
      <c r="D1" s="39"/>
      <c r="E1" s="39"/>
      <c r="F1" s="39"/>
      <c r="G1" s="40"/>
      <c r="H1" s="40"/>
      <c r="I1" s="40"/>
    </row>
    <row r="2" spans="1:9" ht="15.75">
      <c r="A2" s="1"/>
      <c r="D2" s="2" t="s">
        <v>0</v>
      </c>
      <c r="E2" s="2" t="s">
        <v>0</v>
      </c>
      <c r="F2" s="14" t="s">
        <v>54</v>
      </c>
      <c r="G2" s="3"/>
    </row>
    <row r="3" spans="1:9" ht="66" customHeight="1" thickBot="1">
      <c r="A3" s="4"/>
      <c r="B3" s="16"/>
      <c r="C3" s="18" t="s">
        <v>65</v>
      </c>
      <c r="D3" s="18" t="s">
        <v>74</v>
      </c>
      <c r="E3" s="18" t="s">
        <v>57</v>
      </c>
      <c r="F3" s="18" t="s">
        <v>64</v>
      </c>
      <c r="G3" s="19" t="s">
        <v>56</v>
      </c>
      <c r="H3" s="19" t="s">
        <v>55</v>
      </c>
      <c r="I3" s="34" t="s">
        <v>63</v>
      </c>
    </row>
    <row r="4" spans="1:9" ht="18" customHeight="1">
      <c r="A4" s="5" t="s">
        <v>1</v>
      </c>
      <c r="B4" s="17" t="s">
        <v>2</v>
      </c>
      <c r="C4" s="20">
        <f>SUM(C5,C18)</f>
        <v>3285512.3999999994</v>
      </c>
      <c r="D4" s="20">
        <f>SUM(D5,D18)</f>
        <v>3103453.6</v>
      </c>
      <c r="E4" s="20">
        <f>SUM(E5,E18)</f>
        <v>3038487.3</v>
      </c>
      <c r="F4" s="20">
        <f>SUM(F5,F18)</f>
        <v>3040530.4</v>
      </c>
      <c r="G4" s="21">
        <f>F4/D4*100</f>
        <v>97.972478144993048</v>
      </c>
      <c r="H4" s="22">
        <f>F4/E4*100</f>
        <v>100.06724069572384</v>
      </c>
      <c r="I4" s="33"/>
    </row>
    <row r="5" spans="1:9" ht="18" customHeight="1">
      <c r="A5" s="6"/>
      <c r="B5" s="17" t="s">
        <v>3</v>
      </c>
      <c r="C5" s="20">
        <f>SUM(C6,C7,C8,C13,C16,C17)</f>
        <v>2469833.9999999995</v>
      </c>
      <c r="D5" s="20">
        <f>SUM(D6,D7,D8,D13,D16,D17)</f>
        <v>2493143.2000000002</v>
      </c>
      <c r="E5" s="20">
        <f>SUM(E6,E7,E8,E13,E16,E17)</f>
        <v>2410488.2999999998</v>
      </c>
      <c r="F5" s="20">
        <f>SUM(F6,F7,F8,F13,F16,F17)</f>
        <v>2439338</v>
      </c>
      <c r="G5" s="21">
        <f t="shared" ref="G5:G41" si="0">F5/D5*100</f>
        <v>97.841872861534782</v>
      </c>
      <c r="H5" s="22">
        <f t="shared" ref="H5:H41" si="1">F5/E5*100</f>
        <v>101.19684049078354</v>
      </c>
      <c r="I5" s="33"/>
    </row>
    <row r="6" spans="1:9" ht="18" customHeight="1">
      <c r="A6" s="7" t="s">
        <v>4</v>
      </c>
      <c r="B6" s="23" t="s">
        <v>5</v>
      </c>
      <c r="C6" s="36">
        <v>1193945.7</v>
      </c>
      <c r="D6" s="24">
        <v>1079758.3999999999</v>
      </c>
      <c r="E6" s="24">
        <v>1092058.3999999999</v>
      </c>
      <c r="F6" s="24">
        <v>1123643.3</v>
      </c>
      <c r="G6" s="25">
        <f t="shared" si="0"/>
        <v>104.06432587141718</v>
      </c>
      <c r="H6" s="26">
        <f t="shared" si="1"/>
        <v>102.89223543356292</v>
      </c>
      <c r="I6" s="33"/>
    </row>
    <row r="7" spans="1:9" ht="30.75" customHeight="1">
      <c r="A7" s="8"/>
      <c r="B7" s="23" t="s">
        <v>6</v>
      </c>
      <c r="C7" s="36">
        <v>3568.7</v>
      </c>
      <c r="D7" s="24">
        <v>4297.7</v>
      </c>
      <c r="E7" s="24">
        <v>4297.7</v>
      </c>
      <c r="F7" s="24">
        <v>5440.5</v>
      </c>
      <c r="G7" s="25">
        <f t="shared" si="0"/>
        <v>126.59096726155852</v>
      </c>
      <c r="H7" s="26">
        <f t="shared" si="1"/>
        <v>126.59096726155852</v>
      </c>
      <c r="I7" s="33" t="s">
        <v>75</v>
      </c>
    </row>
    <row r="8" spans="1:9" ht="18" customHeight="1">
      <c r="A8" s="8" t="s">
        <v>7</v>
      </c>
      <c r="B8" s="23" t="s">
        <v>8</v>
      </c>
      <c r="C8" s="24">
        <f>SUM(C9:C12)</f>
        <v>233984.9</v>
      </c>
      <c r="D8" s="24">
        <f>SUM(D9:D12)</f>
        <v>359033.4</v>
      </c>
      <c r="E8" s="24">
        <f>SUM(E9:E12)</f>
        <v>347893</v>
      </c>
      <c r="F8" s="24">
        <f>SUM(F9:F12)</f>
        <v>341244.2</v>
      </c>
      <c r="G8" s="25">
        <f t="shared" si="0"/>
        <v>95.045252057329478</v>
      </c>
      <c r="H8" s="26">
        <f t="shared" si="1"/>
        <v>98.088837659855187</v>
      </c>
      <c r="I8" s="33"/>
    </row>
    <row r="9" spans="1:9" ht="15.95" customHeight="1">
      <c r="A9" s="9"/>
      <c r="B9" s="23" t="s">
        <v>61</v>
      </c>
      <c r="C9" s="36">
        <v>0</v>
      </c>
      <c r="D9" s="24">
        <f>67990+24472+6402</f>
        <v>98864</v>
      </c>
      <c r="E9" s="24">
        <v>97302.7</v>
      </c>
      <c r="F9" s="24">
        <v>94591.5</v>
      </c>
      <c r="G9" s="25">
        <f t="shared" si="0"/>
        <v>95.678406700113285</v>
      </c>
      <c r="H9" s="26">
        <f t="shared" si="1"/>
        <v>97.213643609067375</v>
      </c>
      <c r="I9" s="33"/>
    </row>
    <row r="10" spans="1:9" ht="15.95" customHeight="1">
      <c r="A10" s="9" t="s">
        <v>9</v>
      </c>
      <c r="B10" s="27" t="s">
        <v>60</v>
      </c>
      <c r="C10" s="36">
        <v>228322.3</v>
      </c>
      <c r="D10" s="24">
        <v>255321.9</v>
      </c>
      <c r="E10" s="24">
        <v>243028.2</v>
      </c>
      <c r="F10" s="24">
        <v>236264.7</v>
      </c>
      <c r="G10" s="25">
        <f t="shared" si="0"/>
        <v>92.536010424487685</v>
      </c>
      <c r="H10" s="26">
        <f t="shared" si="1"/>
        <v>97.216989633301807</v>
      </c>
      <c r="I10" s="33"/>
    </row>
    <row r="11" spans="1:9" ht="15.95" customHeight="1">
      <c r="A11" s="10" t="s">
        <v>10</v>
      </c>
      <c r="B11" s="27" t="s">
        <v>73</v>
      </c>
      <c r="C11" s="36">
        <v>8</v>
      </c>
      <c r="D11" s="36">
        <v>0</v>
      </c>
      <c r="E11" s="36">
        <v>0</v>
      </c>
      <c r="F11" s="24">
        <v>13</v>
      </c>
      <c r="G11" s="28">
        <v>0</v>
      </c>
      <c r="H11" s="28">
        <v>0</v>
      </c>
      <c r="I11" s="33"/>
    </row>
    <row r="12" spans="1:9" ht="15.95" customHeight="1">
      <c r="B12" s="29" t="s">
        <v>62</v>
      </c>
      <c r="C12" s="37">
        <v>5654.6</v>
      </c>
      <c r="D12" s="24">
        <v>4847.5</v>
      </c>
      <c r="E12" s="24">
        <v>7562.1</v>
      </c>
      <c r="F12" s="30">
        <v>10375</v>
      </c>
      <c r="G12" s="25">
        <f t="shared" si="0"/>
        <v>214.02784940691078</v>
      </c>
      <c r="H12" s="26">
        <f t="shared" si="1"/>
        <v>137.19733936340435</v>
      </c>
      <c r="I12" s="33" t="s">
        <v>76</v>
      </c>
    </row>
    <row r="13" spans="1:9" ht="18" customHeight="1">
      <c r="A13" s="9" t="s">
        <v>11</v>
      </c>
      <c r="B13" s="23" t="s">
        <v>12</v>
      </c>
      <c r="C13" s="24">
        <f>SUM(C14:C15)</f>
        <v>980582.29999999993</v>
      </c>
      <c r="D13" s="24">
        <f>SUM(D14:D15)</f>
        <v>992838.7</v>
      </c>
      <c r="E13" s="24">
        <f>SUM(E14:E15)</f>
        <v>897884.2</v>
      </c>
      <c r="F13" s="24">
        <f>SUM(F14:F15)</f>
        <v>894429.3</v>
      </c>
      <c r="G13" s="25">
        <f t="shared" si="0"/>
        <v>90.088077751199677</v>
      </c>
      <c r="H13" s="26">
        <f t="shared" si="1"/>
        <v>99.615217641651356</v>
      </c>
      <c r="I13" s="33"/>
    </row>
    <row r="14" spans="1:9" ht="18" customHeight="1">
      <c r="A14" s="9" t="s">
        <v>13</v>
      </c>
      <c r="B14" s="27" t="s">
        <v>14</v>
      </c>
      <c r="C14" s="36">
        <v>121683.2</v>
      </c>
      <c r="D14" s="24">
        <v>153838.70000000001</v>
      </c>
      <c r="E14" s="24">
        <v>168838.7</v>
      </c>
      <c r="F14" s="24">
        <v>162692.9</v>
      </c>
      <c r="G14" s="25">
        <f t="shared" si="0"/>
        <v>105.75550885440398</v>
      </c>
      <c r="H14" s="26">
        <f t="shared" si="1"/>
        <v>96.359957758499675</v>
      </c>
      <c r="I14" s="33"/>
    </row>
    <row r="15" spans="1:9" ht="30.75" customHeight="1">
      <c r="A15" s="10" t="s">
        <v>15</v>
      </c>
      <c r="B15" s="23" t="s">
        <v>16</v>
      </c>
      <c r="C15" s="36">
        <v>858899.1</v>
      </c>
      <c r="D15" s="24">
        <v>839000</v>
      </c>
      <c r="E15" s="24">
        <v>729045.5</v>
      </c>
      <c r="F15" s="24">
        <v>731736.4</v>
      </c>
      <c r="G15" s="25">
        <f t="shared" si="0"/>
        <v>87.215303933253878</v>
      </c>
      <c r="H15" s="26">
        <f t="shared" si="1"/>
        <v>100.3690990480018</v>
      </c>
      <c r="I15" s="33" t="s">
        <v>77</v>
      </c>
    </row>
    <row r="16" spans="1:9" ht="31.5" customHeight="1">
      <c r="A16" s="7" t="s">
        <v>17</v>
      </c>
      <c r="B16" s="23" t="s">
        <v>18</v>
      </c>
      <c r="C16" s="36">
        <v>57771.4</v>
      </c>
      <c r="D16" s="24">
        <v>57215</v>
      </c>
      <c r="E16" s="24">
        <v>68355</v>
      </c>
      <c r="F16" s="24">
        <v>74580.5</v>
      </c>
      <c r="G16" s="25">
        <f t="shared" si="0"/>
        <v>130.35130647557457</v>
      </c>
      <c r="H16" s="26">
        <f t="shared" si="1"/>
        <v>109.107600029259</v>
      </c>
      <c r="I16" s="33" t="s">
        <v>78</v>
      </c>
    </row>
    <row r="17" spans="1:9" ht="18" customHeight="1">
      <c r="A17" s="7" t="s">
        <v>19</v>
      </c>
      <c r="B17" s="23" t="s">
        <v>20</v>
      </c>
      <c r="C17" s="36">
        <v>-19</v>
      </c>
      <c r="D17" s="36">
        <v>0</v>
      </c>
      <c r="E17" s="36">
        <v>0</v>
      </c>
      <c r="F17" s="24">
        <v>0.2</v>
      </c>
      <c r="G17" s="28">
        <v>0</v>
      </c>
      <c r="H17" s="28">
        <v>0</v>
      </c>
      <c r="I17" s="33"/>
    </row>
    <row r="18" spans="1:9" ht="18" customHeight="1">
      <c r="A18" s="7"/>
      <c r="B18" s="17" t="s">
        <v>21</v>
      </c>
      <c r="C18" s="20">
        <f>SUM(C19,C24,C25,C26,C29,C30)</f>
        <v>815678.39999999991</v>
      </c>
      <c r="D18" s="20">
        <f>SUM(D19,D24,D25,D26,D29,D30)</f>
        <v>610310.40000000002</v>
      </c>
      <c r="E18" s="20">
        <f>SUM(E19,E24,E25,E26,E29,E30)</f>
        <v>627999</v>
      </c>
      <c r="F18" s="20">
        <f>SUM(F19,F24,F25,F26,F29,F30)</f>
        <v>601192.39999999991</v>
      </c>
      <c r="G18" s="21">
        <f t="shared" si="0"/>
        <v>98.506006124096828</v>
      </c>
      <c r="H18" s="22">
        <f t="shared" si="1"/>
        <v>95.731426323927252</v>
      </c>
      <c r="I18" s="33"/>
    </row>
    <row r="19" spans="1:9" ht="17.25" customHeight="1">
      <c r="A19" s="8" t="s">
        <v>22</v>
      </c>
      <c r="B19" s="23" t="s">
        <v>23</v>
      </c>
      <c r="C19" s="24">
        <f>SUM(C20:C23)</f>
        <v>598204.69999999995</v>
      </c>
      <c r="D19" s="24">
        <f>SUM(D20:D23)</f>
        <v>429187.4</v>
      </c>
      <c r="E19" s="24">
        <f>SUM(E20:E23)</f>
        <v>442893.4</v>
      </c>
      <c r="F19" s="24">
        <f>SUM(F20:F23)</f>
        <v>375628</v>
      </c>
      <c r="G19" s="25">
        <f t="shared" si="0"/>
        <v>87.52074268722707</v>
      </c>
      <c r="H19" s="26">
        <f t="shared" si="1"/>
        <v>84.812282142836168</v>
      </c>
      <c r="I19" s="33"/>
    </row>
    <row r="20" spans="1:9" ht="15.95" customHeight="1">
      <c r="A20" s="9" t="s">
        <v>24</v>
      </c>
      <c r="B20" s="23" t="s">
        <v>25</v>
      </c>
      <c r="C20" s="36">
        <v>354764.9</v>
      </c>
      <c r="D20" s="24">
        <f>349786.2+11079</f>
        <v>360865.2</v>
      </c>
      <c r="E20" s="24">
        <f>349786.2+11079</f>
        <v>360865.2</v>
      </c>
      <c r="F20" s="24">
        <v>278607.90000000002</v>
      </c>
      <c r="G20" s="25">
        <f t="shared" si="0"/>
        <v>77.20553270307029</v>
      </c>
      <c r="H20" s="26">
        <f t="shared" si="1"/>
        <v>77.20553270307029</v>
      </c>
      <c r="I20" s="33" t="s">
        <v>79</v>
      </c>
    </row>
    <row r="21" spans="1:9" ht="15.95" customHeight="1">
      <c r="A21" s="9" t="s">
        <v>26</v>
      </c>
      <c r="B21" s="23" t="s">
        <v>27</v>
      </c>
      <c r="C21" s="36">
        <f>24295.3</f>
        <v>24295.3</v>
      </c>
      <c r="D21" s="24">
        <v>21696.7</v>
      </c>
      <c r="E21" s="24">
        <v>21696.7</v>
      </c>
      <c r="F21" s="24">
        <v>20706.099999999999</v>
      </c>
      <c r="G21" s="25">
        <f t="shared" si="0"/>
        <v>95.434328722801155</v>
      </c>
      <c r="H21" s="26">
        <f t="shared" si="1"/>
        <v>95.434328722801155</v>
      </c>
      <c r="I21" s="33"/>
    </row>
    <row r="22" spans="1:9" ht="16.5" customHeight="1">
      <c r="A22" s="11" t="s">
        <v>28</v>
      </c>
      <c r="B22" s="31" t="s">
        <v>29</v>
      </c>
      <c r="C22" s="36">
        <v>150953.20000000001</v>
      </c>
      <c r="D22" s="24">
        <v>15800</v>
      </c>
      <c r="E22" s="24">
        <v>29506</v>
      </c>
      <c r="F22" s="24">
        <v>23485.8</v>
      </c>
      <c r="G22" s="25">
        <f t="shared" si="0"/>
        <v>148.64430379746835</v>
      </c>
      <c r="H22" s="26">
        <f t="shared" si="1"/>
        <v>79.596692198196976</v>
      </c>
      <c r="I22" s="33" t="s">
        <v>80</v>
      </c>
    </row>
    <row r="23" spans="1:9" ht="29.25" customHeight="1">
      <c r="A23" s="10" t="s">
        <v>30</v>
      </c>
      <c r="B23" s="23" t="s">
        <v>31</v>
      </c>
      <c r="C23" s="36">
        <f>68189.9+1.2+0.2</f>
        <v>68191.299999999988</v>
      </c>
      <c r="D23" s="24">
        <v>30825.5</v>
      </c>
      <c r="E23" s="24">
        <v>30825.5</v>
      </c>
      <c r="F23" s="24">
        <v>52828.2</v>
      </c>
      <c r="G23" s="25">
        <f t="shared" si="0"/>
        <v>171.37824203986958</v>
      </c>
      <c r="H23" s="26">
        <f t="shared" si="1"/>
        <v>171.37824203986958</v>
      </c>
      <c r="I23" s="33" t="s">
        <v>81</v>
      </c>
    </row>
    <row r="24" spans="1:9" ht="31.5" customHeight="1">
      <c r="A24" s="7" t="s">
        <v>32</v>
      </c>
      <c r="B24" s="23" t="s">
        <v>59</v>
      </c>
      <c r="C24" s="36">
        <v>31505.3</v>
      </c>
      <c r="D24" s="24">
        <v>39200</v>
      </c>
      <c r="E24" s="24">
        <v>39200</v>
      </c>
      <c r="F24" s="24">
        <v>42347.6</v>
      </c>
      <c r="G24" s="25">
        <f t="shared" si="0"/>
        <v>108.02959183673468</v>
      </c>
      <c r="H24" s="26">
        <f t="shared" si="1"/>
        <v>108.02959183673468</v>
      </c>
      <c r="I24" s="33"/>
    </row>
    <row r="25" spans="1:9" ht="32.25" customHeight="1">
      <c r="A25" s="11" t="s">
        <v>33</v>
      </c>
      <c r="B25" s="23" t="s">
        <v>58</v>
      </c>
      <c r="C25" s="36">
        <v>7068.6</v>
      </c>
      <c r="D25" s="24">
        <v>54340.4</v>
      </c>
      <c r="E25" s="24">
        <f>57001.2+150</f>
        <v>57151.199999999997</v>
      </c>
      <c r="F25" s="24">
        <v>51074.6</v>
      </c>
      <c r="G25" s="25">
        <f t="shared" si="0"/>
        <v>93.99010680819427</v>
      </c>
      <c r="H25" s="26">
        <f t="shared" si="1"/>
        <v>89.36750234465768</v>
      </c>
      <c r="I25" s="33" t="s">
        <v>82</v>
      </c>
    </row>
    <row r="26" spans="1:9" ht="18" customHeight="1">
      <c r="A26" s="8" t="s">
        <v>34</v>
      </c>
      <c r="B26" s="23" t="s">
        <v>35</v>
      </c>
      <c r="C26" s="24">
        <f>SUM(C27:C28)</f>
        <v>125822.29999999999</v>
      </c>
      <c r="D26" s="24">
        <f>SUM(D27:D28)</f>
        <v>47542.6</v>
      </c>
      <c r="E26" s="24">
        <f>SUM(E27:E28)</f>
        <v>47542.6</v>
      </c>
      <c r="F26" s="24">
        <f>SUM(F27:F28)</f>
        <v>73701.600000000006</v>
      </c>
      <c r="G26" s="25">
        <f t="shared" si="0"/>
        <v>155.02223269236435</v>
      </c>
      <c r="H26" s="26">
        <f t="shared" si="1"/>
        <v>155.02223269236435</v>
      </c>
      <c r="I26" s="33"/>
    </row>
    <row r="27" spans="1:9" ht="15.95" customHeight="1">
      <c r="A27" s="9" t="s">
        <v>36</v>
      </c>
      <c r="B27" s="27" t="s">
        <v>37</v>
      </c>
      <c r="C27" s="36">
        <v>58421.4</v>
      </c>
      <c r="D27" s="24">
        <v>37342.6</v>
      </c>
      <c r="E27" s="24">
        <v>37342.6</v>
      </c>
      <c r="F27" s="24">
        <v>46225.9</v>
      </c>
      <c r="G27" s="25">
        <f t="shared" si="0"/>
        <v>123.78864888893651</v>
      </c>
      <c r="H27" s="26">
        <f t="shared" si="1"/>
        <v>123.78864888893651</v>
      </c>
      <c r="I27" s="33" t="s">
        <v>83</v>
      </c>
    </row>
    <row r="28" spans="1:9" ht="15.95" customHeight="1">
      <c r="A28" s="10" t="s">
        <v>38</v>
      </c>
      <c r="B28" s="27" t="s">
        <v>39</v>
      </c>
      <c r="C28" s="36">
        <v>67400.899999999994</v>
      </c>
      <c r="D28" s="24">
        <v>10200</v>
      </c>
      <c r="E28" s="24">
        <v>10200</v>
      </c>
      <c r="F28" s="24">
        <v>27475.7</v>
      </c>
      <c r="G28" s="25">
        <f t="shared" si="0"/>
        <v>269.36960784313726</v>
      </c>
      <c r="H28" s="26">
        <f t="shared" si="1"/>
        <v>269.36960784313726</v>
      </c>
      <c r="I28" s="33" t="s">
        <v>84</v>
      </c>
    </row>
    <row r="29" spans="1:9" ht="34.5" customHeight="1">
      <c r="A29" s="9" t="s">
        <v>40</v>
      </c>
      <c r="B29" s="23" t="s">
        <v>41</v>
      </c>
      <c r="C29" s="36">
        <v>52084.9</v>
      </c>
      <c r="D29" s="24">
        <v>39800</v>
      </c>
      <c r="E29" s="24">
        <v>41121.800000000003</v>
      </c>
      <c r="F29" s="24">
        <v>57900.7</v>
      </c>
      <c r="G29" s="25">
        <f t="shared" si="0"/>
        <v>145.4791457286432</v>
      </c>
      <c r="H29" s="26">
        <f t="shared" si="1"/>
        <v>140.80293177827815</v>
      </c>
      <c r="I29" s="33" t="s">
        <v>85</v>
      </c>
    </row>
    <row r="30" spans="1:9" ht="30.75" customHeight="1">
      <c r="A30" s="8" t="s">
        <v>42</v>
      </c>
      <c r="B30" s="23" t="s">
        <v>43</v>
      </c>
      <c r="C30" s="36">
        <v>992.6</v>
      </c>
      <c r="D30" s="24">
        <f>SUM(D31:D32)</f>
        <v>240</v>
      </c>
      <c r="E30" s="24">
        <f>SUM(E31:E32)</f>
        <v>90</v>
      </c>
      <c r="F30" s="24">
        <f>SUM(F31:F32)</f>
        <v>539.9</v>
      </c>
      <c r="G30" s="25">
        <f t="shared" si="0"/>
        <v>224.95833333333331</v>
      </c>
      <c r="H30" s="26">
        <f t="shared" si="1"/>
        <v>599.88888888888891</v>
      </c>
      <c r="I30" s="33" t="s">
        <v>86</v>
      </c>
    </row>
    <row r="31" spans="1:9" ht="15.95" hidden="1" customHeight="1">
      <c r="A31" s="9" t="s">
        <v>44</v>
      </c>
      <c r="B31" s="23" t="s">
        <v>45</v>
      </c>
      <c r="C31" s="36"/>
      <c r="D31" s="28">
        <v>0</v>
      </c>
      <c r="E31" s="28">
        <v>0</v>
      </c>
      <c r="F31" s="24">
        <v>17.399999999999999</v>
      </c>
      <c r="G31" s="28">
        <v>0</v>
      </c>
      <c r="H31" s="28">
        <v>0</v>
      </c>
      <c r="I31" s="33"/>
    </row>
    <row r="32" spans="1:9" ht="15.95" hidden="1" customHeight="1">
      <c r="A32" s="10" t="s">
        <v>46</v>
      </c>
      <c r="B32" s="23" t="s">
        <v>47</v>
      </c>
      <c r="C32" s="36"/>
      <c r="D32" s="24">
        <v>240</v>
      </c>
      <c r="E32" s="24">
        <v>90</v>
      </c>
      <c r="F32" s="24">
        <v>522.5</v>
      </c>
      <c r="G32" s="25">
        <f t="shared" si="0"/>
        <v>217.70833333333334</v>
      </c>
      <c r="H32" s="26">
        <f t="shared" si="1"/>
        <v>580.55555555555554</v>
      </c>
      <c r="I32" s="33"/>
    </row>
    <row r="33" spans="1:9" ht="20.25" customHeight="1">
      <c r="A33" s="12" t="s">
        <v>48</v>
      </c>
      <c r="B33" s="17" t="s">
        <v>49</v>
      </c>
      <c r="C33" s="20">
        <f>SUM(C34:C40)</f>
        <v>3751755.4000000004</v>
      </c>
      <c r="D33" s="20">
        <f>SUM(D34:D40)</f>
        <v>2812184.1</v>
      </c>
      <c r="E33" s="20">
        <f>SUM(E34:E40)</f>
        <v>3702928.3999999994</v>
      </c>
      <c r="F33" s="20">
        <f>SUM(F34:F40)</f>
        <v>3548083.0999999996</v>
      </c>
      <c r="G33" s="21">
        <f t="shared" si="0"/>
        <v>126.16823699415693</v>
      </c>
      <c r="H33" s="22">
        <f t="shared" si="1"/>
        <v>95.818301536697277</v>
      </c>
      <c r="I33" s="33"/>
    </row>
    <row r="34" spans="1:9" ht="20.25" customHeight="1">
      <c r="A34" s="12"/>
      <c r="B34" s="23" t="s">
        <v>67</v>
      </c>
      <c r="C34" s="36">
        <v>0</v>
      </c>
      <c r="D34" s="36">
        <v>0</v>
      </c>
      <c r="E34" s="24">
        <v>30479.7</v>
      </c>
      <c r="F34" s="24">
        <v>30479.7</v>
      </c>
      <c r="G34" s="28">
        <v>0</v>
      </c>
      <c r="H34" s="26">
        <f t="shared" si="1"/>
        <v>100</v>
      </c>
      <c r="I34" s="33"/>
    </row>
    <row r="35" spans="1:9" ht="46.5" customHeight="1">
      <c r="A35" s="9" t="s">
        <v>50</v>
      </c>
      <c r="B35" s="23" t="s">
        <v>68</v>
      </c>
      <c r="C35" s="36">
        <v>351847.2</v>
      </c>
      <c r="D35" s="24">
        <v>342851.6</v>
      </c>
      <c r="E35" s="24">
        <v>1236225.8</v>
      </c>
      <c r="F35" s="24">
        <v>1081885.3999999999</v>
      </c>
      <c r="G35" s="25">
        <f t="shared" si="0"/>
        <v>315.55500980599186</v>
      </c>
      <c r="H35" s="26">
        <f t="shared" si="1"/>
        <v>87.515193421784261</v>
      </c>
      <c r="I35" s="41" t="s">
        <v>88</v>
      </c>
    </row>
    <row r="36" spans="1:9" ht="15.75" customHeight="1">
      <c r="A36" s="9" t="s">
        <v>51</v>
      </c>
      <c r="B36" s="23" t="s">
        <v>69</v>
      </c>
      <c r="C36" s="36">
        <v>3285497.3</v>
      </c>
      <c r="D36" s="24">
        <v>2469332.5</v>
      </c>
      <c r="E36" s="24">
        <v>2421987.2999999998</v>
      </c>
      <c r="F36" s="24">
        <v>2421664.1</v>
      </c>
      <c r="G36" s="25">
        <f t="shared" si="0"/>
        <v>98.069583581797914</v>
      </c>
      <c r="H36" s="26">
        <f t="shared" si="1"/>
        <v>99.986655586509485</v>
      </c>
      <c r="I36" s="33"/>
    </row>
    <row r="37" spans="1:9" ht="15.95" customHeight="1">
      <c r="A37" s="9"/>
      <c r="B37" s="23" t="s">
        <v>70</v>
      </c>
      <c r="C37" s="36">
        <v>116343.2</v>
      </c>
      <c r="D37" s="35">
        <v>0</v>
      </c>
      <c r="E37" s="24">
        <v>1512.8</v>
      </c>
      <c r="F37" s="24">
        <v>1512.8</v>
      </c>
      <c r="G37" s="28">
        <v>0</v>
      </c>
      <c r="H37" s="26">
        <f t="shared" si="1"/>
        <v>100</v>
      </c>
      <c r="I37" s="33"/>
    </row>
    <row r="38" spans="1:9" ht="33" customHeight="1">
      <c r="A38" s="9"/>
      <c r="B38" s="32" t="s">
        <v>71</v>
      </c>
      <c r="C38" s="38">
        <v>0</v>
      </c>
      <c r="D38" s="35">
        <v>0</v>
      </c>
      <c r="E38" s="24">
        <v>12722.8</v>
      </c>
      <c r="F38" s="24">
        <v>12722.8</v>
      </c>
      <c r="G38" s="28">
        <v>0</v>
      </c>
      <c r="H38" s="26">
        <f t="shared" si="1"/>
        <v>100</v>
      </c>
      <c r="I38" s="33"/>
    </row>
    <row r="39" spans="1:9" ht="49.5" customHeight="1">
      <c r="A39" s="9"/>
      <c r="B39" s="32" t="s">
        <v>66</v>
      </c>
      <c r="C39" s="38">
        <v>158.1</v>
      </c>
      <c r="D39" s="35">
        <v>0</v>
      </c>
      <c r="E39" s="35">
        <v>0</v>
      </c>
      <c r="F39" s="35">
        <v>0</v>
      </c>
      <c r="G39" s="28">
        <v>0</v>
      </c>
      <c r="H39" s="28">
        <v>0</v>
      </c>
      <c r="I39" s="33"/>
    </row>
    <row r="40" spans="1:9" ht="22.5" customHeight="1" thickBot="1">
      <c r="A40" s="9" t="s">
        <v>52</v>
      </c>
      <c r="B40" s="27" t="s">
        <v>72</v>
      </c>
      <c r="C40" s="36">
        <v>-2090.4</v>
      </c>
      <c r="D40" s="35">
        <v>0</v>
      </c>
      <c r="E40" s="35">
        <v>0</v>
      </c>
      <c r="F40" s="24">
        <v>-181.7</v>
      </c>
      <c r="G40" s="28">
        <v>0</v>
      </c>
      <c r="H40" s="28">
        <v>0</v>
      </c>
      <c r="I40" s="33"/>
    </row>
    <row r="41" spans="1:9" ht="22.5" customHeight="1" thickBot="1">
      <c r="A41" s="13"/>
      <c r="B41" s="17" t="s">
        <v>53</v>
      </c>
      <c r="C41" s="15">
        <f>SUM(C4,C33)</f>
        <v>7037267.7999999998</v>
      </c>
      <c r="D41" s="15">
        <f>SUM(D4,D33)</f>
        <v>5915637.7000000002</v>
      </c>
      <c r="E41" s="15">
        <f>SUM(E4,E33)</f>
        <v>6741415.6999999993</v>
      </c>
      <c r="F41" s="15">
        <f>SUM(F4,F33)</f>
        <v>6588613.5</v>
      </c>
      <c r="G41" s="21">
        <f t="shared" si="0"/>
        <v>111.37621730958946</v>
      </c>
      <c r="H41" s="22">
        <f t="shared" si="1"/>
        <v>97.733381135360048</v>
      </c>
      <c r="I41" s="33"/>
    </row>
  </sheetData>
  <mergeCells count="1">
    <mergeCell ref="B1:I1"/>
  </mergeCells>
  <pageMargins left="0.70866141732283472" right="0.70866141732283472" top="0.74803149606299213" bottom="0.23" header="0.31496062992125984" footer="0.16"/>
  <pageSetup paperSize="9" scale="5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2017-07-05T12:13:05Z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-1045247751</vt:i4>
  </property>
  <property fmtid="{D5CDD505-2E9C-101B-9397-08002B2CF9AE}" pid="3" name="_NewReviewCycle">
    <vt:lpwstr/>
  </property>
  <property fmtid="{D5CDD505-2E9C-101B-9397-08002B2CF9AE}" pid="4" name="_PreviousAdHocReviewCycleID">
    <vt:i4>-1045247751</vt:i4>
  </property>
  <property fmtid="{D5CDD505-2E9C-101B-9397-08002B2CF9AE}" pid="5" name="_ReviewingToolsShownOnce">
    <vt:lpwstr/>
  </property>
</Properties>
</file>