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tabRatio="318" activeTab="1"/>
  </bookViews>
  <sheets>
    <sheet name="2015 год" sheetId="1" r:id="rId1"/>
    <sheet name="2016-2017" sheetId="2" r:id="rId2"/>
  </sheets>
  <definedNames>
    <definedName name="_xlnm.Print_Area" localSheetId="0">'2015 год'!$A$1:$D$28</definedName>
    <definedName name="_xlnm.Print_Area" localSheetId="1">'2016-2017'!$A$2:$D$29</definedName>
  </definedNames>
  <calcPr fullCalcOnLoad="1" fullPrecision="0"/>
</workbook>
</file>

<file path=xl/sharedStrings.xml><?xml version="1.0" encoding="utf-8"?>
<sst xmlns="http://schemas.openxmlformats.org/spreadsheetml/2006/main" count="84" uniqueCount="46">
  <si>
    <t>ИСТОЧНИКИ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</si>
  <si>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</si>
  <si>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</si>
  <si>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</si>
  <si>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</si>
  <si>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</si>
  <si>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 xml:space="preserve">Код </t>
  </si>
  <si>
    <t>000 01 00 00 00 00 0000 000</t>
  </si>
  <si>
    <t>807 01 05 02 01 00 0000 610</t>
  </si>
  <si>
    <t>807 01 02 00 00 04 0000 710</t>
  </si>
  <si>
    <t>807 01 05 02 01 04 0000 610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</si>
  <si>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</si>
  <si>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</si>
  <si>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</si>
  <si>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</si>
  <si>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</si>
  <si>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</si>
  <si>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</si>
  <si>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</si>
  <si>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</si>
  <si>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</si>
  <si>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</si>
  <si>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</si>
  <si>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</si>
  <si>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</si>
  <si>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</si>
  <si>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</si>
  <si>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</si>
  <si>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</si>
  <si>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</si>
  <si>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</si>
  <si>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</si>
  <si>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</si>
  <si>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</si>
  <si>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</si>
  <si>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</si>
  <si>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тыс. рублей</t>
  </si>
  <si>
    <t>Сумма (тыс.рублей)</t>
  </si>
  <si>
    <t>2016 год</t>
  </si>
  <si>
    <t>внутреннего финансирования дефицита городского бюджета на 2015  год</t>
  </si>
  <si>
    <t>2017 год</t>
  </si>
  <si>
    <t>Код</t>
  </si>
  <si>
    <t>Приложение 2</t>
  </si>
  <si>
    <t>внутреннего финансирования дефицита городского бюджета на плановый период 2016  и 2017 годов</t>
  </si>
  <si>
    <t>Сумма</t>
  </si>
  <si>
    <t>от 15.12.2014 № 240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</si>
</sst>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vertical="center"/>
    </xf>
    <xf numFmtId="168" fontId="3" fillId="32" borderId="10" xfId="0" applyNumberFormat="1" applyFont="1" applyFill="1" applyBorder="1" applyAlignment="1">
      <alignment horizontal="right" vertical="center" wrapText="1"/>
    </xf>
    <xf numFmtId="168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Zeros="0" zoomScale="90" zoomScaleNormal="90" zoomScaleSheetLayoutView="85" zoomScalePageLayoutView="0" workbookViewId="0" topLeftCell="A1">
      <selection activeCell="C5" sqref="C5"/>
    </sheetView>
  </sheetViews>
  <sheetFormatPr defaultColWidth="9.00390625" defaultRowHeight="12.75"/>
  <cols>
    <col min="1" max="1" width="31.75390625" style="2" customWidth="1"/>
    <col min="2" max="2" width="66.875" style="2" customWidth="1"/>
    <col min="3" max="3" width="28.625" style="2" customWidth="1"/>
    <col min="4" max="4" width="24.00390625" style="2" hidden="1" customWidth="1"/>
    <col min="5" max="5" width="24.125" style="2" hidden="1" customWidth="1"/>
    <col min="6" max="6" width="14.75390625" style="2" bestFit="1" customWidth="1"/>
    <col min="7" max="16384" width="9.125" style="2" customWidth="1"/>
  </cols>
  <sheetData>
    <row r="1" spans="3:5" ht="16.5">
      <c r="C1" s="7"/>
      <c r="D1" s="7"/>
      <c r="E1" s="8"/>
    </row>
    <row r="2" spans="3:5" ht="16.5">
      <c r="C2" s="7" t="s">
        <v>28</v>
      </c>
      <c r="D2" s="7"/>
      <c r="E2" s="8"/>
    </row>
    <row r="3" spans="3:5" ht="16.5">
      <c r="C3" s="7" t="s">
        <v>29</v>
      </c>
      <c r="D3" s="7"/>
      <c r="E3" s="7"/>
    </row>
    <row r="4" spans="3:5" ht="16.5">
      <c r="C4" s="7" t="s">
        <v>12</v>
      </c>
      <c r="D4" s="7"/>
      <c r="E4" s="7"/>
    </row>
    <row r="5" spans="3:5" ht="16.5">
      <c r="C5" s="7" t="s">
        <v>45</v>
      </c>
      <c r="D5" s="7"/>
      <c r="E5" s="7"/>
    </row>
    <row r="6" spans="3:5" ht="16.5">
      <c r="C6" s="7"/>
      <c r="D6" s="7"/>
      <c r="E6" s="7"/>
    </row>
    <row r="8" ht="16.5">
      <c r="B8" s="3"/>
    </row>
    <row r="9" spans="1:3" ht="16.5">
      <c r="A9" s="17" t="s">
        <v>0</v>
      </c>
      <c r="B9" s="17"/>
      <c r="C9" s="18"/>
    </row>
    <row r="10" spans="1:3" ht="29.25" customHeight="1">
      <c r="A10" s="17" t="s">
        <v>39</v>
      </c>
      <c r="B10" s="17"/>
      <c r="C10" s="18"/>
    </row>
    <row r="12" spans="3:5" ht="16.5">
      <c r="C12" s="3" t="s">
        <v>36</v>
      </c>
      <c r="D12" s="16" t="s">
        <v>37</v>
      </c>
      <c r="E12" s="16"/>
    </row>
    <row r="13" spans="1:5" ht="108" customHeight="1">
      <c r="A13" s="1" t="s">
        <v>6</v>
      </c>
      <c r="B13" s="1" t="s">
        <v>13</v>
      </c>
      <c r="C13" s="9" t="s">
        <v>44</v>
      </c>
      <c r="D13" s="14" t="s">
        <v>38</v>
      </c>
      <c r="E13" s="14" t="s">
        <v>40</v>
      </c>
    </row>
    <row r="14" spans="1:5" ht="33">
      <c r="A14" s="6" t="s">
        <v>7</v>
      </c>
      <c r="B14" s="6" t="s">
        <v>11</v>
      </c>
      <c r="C14" s="11">
        <f>C15+C20</f>
        <v>120203.6</v>
      </c>
      <c r="D14" s="11">
        <f>D15+D20</f>
        <v>280763.1</v>
      </c>
      <c r="E14" s="11">
        <f>E15+E20</f>
        <v>212702.5</v>
      </c>
    </row>
    <row r="15" spans="1:5" ht="33">
      <c r="A15" s="6" t="s">
        <v>21</v>
      </c>
      <c r="B15" s="6" t="s">
        <v>22</v>
      </c>
      <c r="C15" s="11">
        <f>SUM(C16)+C18</f>
        <v>120203.6</v>
      </c>
      <c r="D15" s="11">
        <f>SUM(D16)+D18</f>
        <v>280763.1</v>
      </c>
      <c r="E15" s="11">
        <f>SUM(E16)+E18</f>
        <v>212702.5</v>
      </c>
    </row>
    <row r="16" spans="1:5" ht="33">
      <c r="A16" s="6" t="s">
        <v>20</v>
      </c>
      <c r="B16" s="6" t="s">
        <v>31</v>
      </c>
      <c r="C16" s="11">
        <f>SUM(C17)</f>
        <v>1020203.6</v>
      </c>
      <c r="D16" s="11">
        <f>SUM(D17)</f>
        <v>1165763.1</v>
      </c>
      <c r="E16" s="11">
        <f>SUM(E17)</f>
        <v>1385702.5</v>
      </c>
    </row>
    <row r="17" spans="1:5" ht="33">
      <c r="A17" s="6" t="s">
        <v>9</v>
      </c>
      <c r="B17" s="6" t="s">
        <v>30</v>
      </c>
      <c r="C17" s="12">
        <v>1020203.6</v>
      </c>
      <c r="D17" s="12">
        <v>1165763.1</v>
      </c>
      <c r="E17" s="12">
        <v>1385702.5</v>
      </c>
    </row>
    <row r="18" spans="1:5" ht="33">
      <c r="A18" s="6" t="s">
        <v>35</v>
      </c>
      <c r="B18" s="6" t="s">
        <v>34</v>
      </c>
      <c r="C18" s="11">
        <f>SUM(C19)</f>
        <v>-900000</v>
      </c>
      <c r="D18" s="11">
        <f>SUM(D19)</f>
        <v>-885000</v>
      </c>
      <c r="E18" s="11">
        <f>SUM(E19)</f>
        <v>-1173000</v>
      </c>
    </row>
    <row r="19" spans="1:5" ht="33">
      <c r="A19" s="6" t="s">
        <v>32</v>
      </c>
      <c r="B19" s="6" t="s">
        <v>33</v>
      </c>
      <c r="C19" s="12">
        <v>-900000</v>
      </c>
      <c r="D19" s="12">
        <v>-885000</v>
      </c>
      <c r="E19" s="12">
        <v>-1173000</v>
      </c>
    </row>
    <row r="20" spans="1:5" ht="33">
      <c r="A20" s="5" t="s">
        <v>23</v>
      </c>
      <c r="B20" s="5" t="s">
        <v>4</v>
      </c>
      <c r="C20" s="11">
        <f>C21+C25</f>
        <v>0</v>
      </c>
      <c r="D20" s="11">
        <f>D21+D25</f>
        <v>0</v>
      </c>
      <c r="E20" s="11">
        <f>E21+E25</f>
        <v>0</v>
      </c>
    </row>
    <row r="21" spans="1:5" ht="16.5">
      <c r="A21" s="5" t="s">
        <v>24</v>
      </c>
      <c r="B21" s="5" t="s">
        <v>1</v>
      </c>
      <c r="C21" s="11">
        <f>C22</f>
        <v>-7377153.4</v>
      </c>
      <c r="D21" s="11">
        <f>D22</f>
        <v>-4113041.6</v>
      </c>
      <c r="E21" s="11">
        <f>E22</f>
        <v>-4423307.4</v>
      </c>
    </row>
    <row r="22" spans="1:5" ht="16.5">
      <c r="A22" s="5" t="s">
        <v>25</v>
      </c>
      <c r="B22" s="5" t="s">
        <v>16</v>
      </c>
      <c r="C22" s="11">
        <f>C24</f>
        <v>-7377153.4</v>
      </c>
      <c r="D22" s="11">
        <f>D24</f>
        <v>-4113041.6</v>
      </c>
      <c r="E22" s="11">
        <f>E24</f>
        <v>-4423307.4</v>
      </c>
    </row>
    <row r="23" spans="1:5" ht="16.5">
      <c r="A23" s="5" t="s">
        <v>14</v>
      </c>
      <c r="B23" s="5" t="s">
        <v>15</v>
      </c>
      <c r="C23" s="11">
        <f>C24</f>
        <v>-7377153.4</v>
      </c>
      <c r="D23" s="11">
        <f>D24</f>
        <v>-4113041.6</v>
      </c>
      <c r="E23" s="11">
        <f>E24</f>
        <v>-4423307.4</v>
      </c>
    </row>
    <row r="24" spans="1:6" ht="33">
      <c r="A24" s="5" t="s">
        <v>18</v>
      </c>
      <c r="B24" s="5" t="s">
        <v>19</v>
      </c>
      <c r="C24" s="12">
        <f>-6356949.8-C16</f>
        <v>-7377153.4</v>
      </c>
      <c r="D24" s="12">
        <f>-2947278.5-D17</f>
        <v>-4113041.6</v>
      </c>
      <c r="E24" s="12">
        <f>-3037604.9-E17</f>
        <v>-4423307.4</v>
      </c>
      <c r="F24" s="10"/>
    </row>
    <row r="25" spans="1:5" ht="16.5">
      <c r="A25" s="5" t="s">
        <v>26</v>
      </c>
      <c r="B25" s="5" t="s">
        <v>2</v>
      </c>
      <c r="C25" s="11">
        <f aca="true" t="shared" si="0" ref="C25:E26">SUM(C26)</f>
        <v>7377153.4</v>
      </c>
      <c r="D25" s="11">
        <f t="shared" si="0"/>
        <v>4113041.6</v>
      </c>
      <c r="E25" s="11">
        <f t="shared" si="0"/>
        <v>4423307.4</v>
      </c>
    </row>
    <row r="26" spans="1:5" ht="16.5">
      <c r="A26" s="5" t="s">
        <v>27</v>
      </c>
      <c r="B26" s="5" t="s">
        <v>5</v>
      </c>
      <c r="C26" s="11">
        <f t="shared" si="0"/>
        <v>7377153.4</v>
      </c>
      <c r="D26" s="11">
        <f t="shared" si="0"/>
        <v>4113041.6</v>
      </c>
      <c r="E26" s="11">
        <f t="shared" si="0"/>
        <v>4423307.4</v>
      </c>
    </row>
    <row r="27" spans="1:5" ht="16.5">
      <c r="A27" s="5" t="s">
        <v>8</v>
      </c>
      <c r="B27" s="5" t="s">
        <v>3</v>
      </c>
      <c r="C27" s="11">
        <f>C28</f>
        <v>7377153.4</v>
      </c>
      <c r="D27" s="11">
        <f>D28</f>
        <v>4113041.6</v>
      </c>
      <c r="E27" s="11">
        <f>E28</f>
        <v>4423307.4</v>
      </c>
    </row>
    <row r="28" spans="1:6" ht="33">
      <c r="A28" s="5" t="s">
        <v>10</v>
      </c>
      <c r="B28" s="5" t="s">
        <v>17</v>
      </c>
      <c r="C28" s="12">
        <f>6477153.4-C19</f>
        <v>7377153.4</v>
      </c>
      <c r="D28" s="12">
        <f>3228041.6-D19</f>
        <v>4113041.6</v>
      </c>
      <c r="E28" s="12">
        <f>3250307.4-E19</f>
        <v>4423307.4</v>
      </c>
      <c r="F28" s="10"/>
    </row>
    <row r="29" ht="16.5">
      <c r="B29" s="4"/>
    </row>
    <row r="30" ht="16.5">
      <c r="B30" s="4"/>
    </row>
    <row r="31" ht="16.5">
      <c r="B31" s="4"/>
    </row>
    <row r="32" ht="16.5">
      <c r="B32" s="4"/>
    </row>
    <row r="33" ht="16.5">
      <c r="B33" s="4"/>
    </row>
    <row r="34" ht="16.5">
      <c r="B34" s="4"/>
    </row>
    <row r="35" ht="16.5">
      <c r="B35" s="4"/>
    </row>
    <row r="36" ht="16.5">
      <c r="B36" s="4"/>
    </row>
    <row r="37" ht="16.5">
      <c r="B37" s="4"/>
    </row>
    <row r="38" ht="16.5">
      <c r="B38" s="4"/>
    </row>
    <row r="39" ht="16.5">
      <c r="B39" s="4"/>
    </row>
    <row r="40" ht="16.5">
      <c r="B40" s="4"/>
    </row>
    <row r="41" ht="16.5">
      <c r="B41" s="4"/>
    </row>
    <row r="42" ht="16.5">
      <c r="B42" s="4"/>
    </row>
    <row r="43" ht="16.5">
      <c r="B43" s="4"/>
    </row>
    <row r="44" ht="16.5">
      <c r="B44" s="4"/>
    </row>
    <row r="45" ht="16.5">
      <c r="B45" s="4"/>
    </row>
    <row r="46" ht="16.5">
      <c r="B46" s="4"/>
    </row>
    <row r="47" ht="16.5">
      <c r="B47" s="4"/>
    </row>
    <row r="48" ht="16.5">
      <c r="B48" s="4"/>
    </row>
    <row r="49" ht="16.5">
      <c r="B49" s="4"/>
    </row>
    <row r="50" ht="16.5">
      <c r="B50" s="4"/>
    </row>
    <row r="51" ht="16.5">
      <c r="B51" s="4"/>
    </row>
    <row r="52" ht="16.5">
      <c r="B52" s="4"/>
    </row>
    <row r="53" ht="16.5">
      <c r="B53" s="4"/>
    </row>
    <row r="54" ht="16.5">
      <c r="B54" s="4"/>
    </row>
    <row r="55" ht="16.5">
      <c r="B55" s="4"/>
    </row>
    <row r="56" ht="16.5">
      <c r="B56" s="4"/>
    </row>
    <row r="57" ht="16.5">
      <c r="B57" s="4"/>
    </row>
    <row r="58" ht="16.5">
      <c r="B58" s="4"/>
    </row>
    <row r="59" ht="16.5">
      <c r="B59" s="4"/>
    </row>
    <row r="60" ht="16.5">
      <c r="B60" s="4"/>
    </row>
    <row r="61" ht="16.5">
      <c r="B61" s="4"/>
    </row>
    <row r="62" ht="16.5">
      <c r="B62" s="4"/>
    </row>
    <row r="63" ht="16.5">
      <c r="B63" s="4"/>
    </row>
    <row r="64" ht="16.5">
      <c r="B64" s="4"/>
    </row>
    <row r="65" ht="16.5">
      <c r="B65" s="4"/>
    </row>
    <row r="66" ht="16.5">
      <c r="B66" s="4"/>
    </row>
    <row r="67" ht="16.5">
      <c r="B67" s="4"/>
    </row>
    <row r="68" ht="16.5">
      <c r="B68" s="4"/>
    </row>
    <row r="69" ht="16.5">
      <c r="B69" s="4"/>
    </row>
    <row r="70" ht="16.5">
      <c r="B70" s="4"/>
    </row>
    <row r="71" ht="16.5">
      <c r="B71" s="4"/>
    </row>
    <row r="72" ht="16.5">
      <c r="B72" s="4"/>
    </row>
    <row r="73" ht="16.5">
      <c r="B73" s="4"/>
    </row>
    <row r="74" ht="16.5">
      <c r="B74" s="4"/>
    </row>
    <row r="75" ht="16.5">
      <c r="B75" s="4"/>
    </row>
    <row r="76" ht="16.5">
      <c r="B76" s="4"/>
    </row>
    <row r="77" ht="16.5">
      <c r="B77" s="4"/>
    </row>
    <row r="78" ht="16.5">
      <c r="B78" s="4"/>
    </row>
    <row r="79" ht="16.5">
      <c r="B79" s="4"/>
    </row>
    <row r="80" ht="16.5">
      <c r="B80" s="4"/>
    </row>
    <row r="81" ht="16.5">
      <c r="B81" s="4"/>
    </row>
    <row r="82" ht="16.5">
      <c r="B82" s="4"/>
    </row>
    <row r="83" ht="16.5">
      <c r="B83" s="4"/>
    </row>
    <row r="84" ht="16.5">
      <c r="B84" s="4"/>
    </row>
    <row r="85" ht="16.5">
      <c r="B85" s="4"/>
    </row>
    <row r="86" ht="16.5">
      <c r="B86" s="4"/>
    </row>
    <row r="87" ht="16.5">
      <c r="B87" s="4"/>
    </row>
    <row r="88" ht="16.5">
      <c r="B88" s="4"/>
    </row>
    <row r="89" ht="16.5">
      <c r="B89" s="4"/>
    </row>
    <row r="90" ht="16.5">
      <c r="B90" s="4"/>
    </row>
    <row r="91" ht="16.5">
      <c r="B91" s="4"/>
    </row>
    <row r="92" ht="16.5">
      <c r="B92" s="4"/>
    </row>
    <row r="93" ht="16.5">
      <c r="B93" s="4"/>
    </row>
    <row r="94" ht="16.5">
      <c r="B94" s="4"/>
    </row>
    <row r="95" ht="16.5">
      <c r="B95" s="4"/>
    </row>
    <row r="96" ht="16.5">
      <c r="B96" s="4"/>
    </row>
    <row r="97" ht="16.5">
      <c r="B97" s="4"/>
    </row>
    <row r="98" ht="16.5">
      <c r="B98" s="4"/>
    </row>
    <row r="99" ht="16.5">
      <c r="B99" s="4"/>
    </row>
    <row r="100" ht="16.5">
      <c r="B100" s="4"/>
    </row>
    <row r="101" ht="16.5">
      <c r="B101" s="4"/>
    </row>
    <row r="102" ht="16.5">
      <c r="B102" s="4"/>
    </row>
    <row r="103" ht="16.5">
      <c r="B103" s="4"/>
    </row>
    <row r="104" ht="16.5">
      <c r="B104" s="4"/>
    </row>
    <row r="105" ht="16.5">
      <c r="B105" s="4"/>
    </row>
    <row r="106" ht="16.5">
      <c r="B106" s="4"/>
    </row>
    <row r="107" ht="16.5">
      <c r="B107" s="4"/>
    </row>
    <row r="108" ht="16.5">
      <c r="B108" s="4"/>
    </row>
    <row r="109" ht="16.5">
      <c r="B109" s="4"/>
    </row>
  </sheetData>
  <sheetProtection selectLockedCells="1" selectUnlockedCells="1"/>
  <mergeCells count="3">
    <mergeCell ref="D12:E12"/>
    <mergeCell ref="A9:C9"/>
    <mergeCell ref="A10:C10"/>
  </mergeCells>
  <printOptions horizontalCentered="1"/>
  <pageMargins left="1.3779527559055118" right="0.3937007874015748" top="0.7874015748031497" bottom="0.7874015748031497" header="0.1968503937007874" footer="0.196850393700787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showZeros="0" tabSelected="1" zoomScalePageLayoutView="0" workbookViewId="0" topLeftCell="A1">
      <selection activeCell="C5" sqref="C5"/>
    </sheetView>
  </sheetViews>
  <sheetFormatPr defaultColWidth="9.00390625" defaultRowHeight="12.75"/>
  <cols>
    <col min="1" max="1" width="31.75390625" style="2" customWidth="1"/>
    <col min="2" max="2" width="63.625" style="2" customWidth="1"/>
    <col min="3" max="3" width="24.00390625" style="2" customWidth="1"/>
    <col min="4" max="4" width="24.125" style="2" customWidth="1"/>
    <col min="5" max="5" width="14.75390625" style="2" bestFit="1" customWidth="1"/>
    <col min="6" max="16384" width="9.125" style="2" customWidth="1"/>
  </cols>
  <sheetData>
    <row r="1" spans="3:4" ht="16.5">
      <c r="C1" s="7"/>
      <c r="D1" s="8"/>
    </row>
    <row r="2" spans="3:4" ht="16.5">
      <c r="C2" s="7" t="s">
        <v>42</v>
      </c>
      <c r="D2" s="8"/>
    </row>
    <row r="3" spans="3:4" ht="16.5">
      <c r="C3" s="7" t="s">
        <v>29</v>
      </c>
      <c r="D3" s="7"/>
    </row>
    <row r="4" spans="3:4" ht="16.5">
      <c r="C4" s="7" t="s">
        <v>12</v>
      </c>
      <c r="D4" s="7"/>
    </row>
    <row r="5" spans="3:4" ht="16.5">
      <c r="C5" s="7" t="s">
        <v>45</v>
      </c>
      <c r="D5" s="7"/>
    </row>
    <row r="6" spans="3:4" ht="16.5">
      <c r="C6" s="7"/>
      <c r="D6" s="7"/>
    </row>
    <row r="8" ht="16.5">
      <c r="B8" s="3"/>
    </row>
    <row r="9" spans="1:4" ht="16.5">
      <c r="A9" s="17" t="s">
        <v>0</v>
      </c>
      <c r="B9" s="17"/>
      <c r="C9" s="18"/>
      <c r="D9" s="18"/>
    </row>
    <row r="10" spans="1:4" ht="16.5">
      <c r="A10" s="22" t="s">
        <v>43</v>
      </c>
      <c r="B10" s="22"/>
      <c r="C10" s="22"/>
      <c r="D10" s="22"/>
    </row>
    <row r="11" spans="1:2" ht="16.5">
      <c r="A11" s="13"/>
      <c r="B11" s="13"/>
    </row>
    <row r="12" spans="1:2" ht="16.5">
      <c r="A12" s="15"/>
      <c r="B12" s="15"/>
    </row>
    <row r="13" spans="1:4" ht="16.5" customHeight="1">
      <c r="A13" s="19" t="s">
        <v>41</v>
      </c>
      <c r="B13" s="20" t="s">
        <v>13</v>
      </c>
      <c r="C13" s="16" t="s">
        <v>37</v>
      </c>
      <c r="D13" s="16"/>
    </row>
    <row r="14" spans="1:4" ht="108" customHeight="1">
      <c r="A14" s="19"/>
      <c r="B14" s="21"/>
      <c r="C14" s="14" t="s">
        <v>38</v>
      </c>
      <c r="D14" s="14" t="s">
        <v>40</v>
      </c>
    </row>
    <row r="15" spans="1:4" ht="33">
      <c r="A15" s="6" t="s">
        <v>7</v>
      </c>
      <c r="B15" s="6" t="s">
        <v>11</v>
      </c>
      <c r="C15" s="11">
        <f>C16+C21</f>
        <v>123209.3</v>
      </c>
      <c r="D15" s="11">
        <f>D16+D21</f>
        <v>47743.7</v>
      </c>
    </row>
    <row r="16" spans="1:4" ht="33">
      <c r="A16" s="6" t="s">
        <v>21</v>
      </c>
      <c r="B16" s="6" t="s">
        <v>22</v>
      </c>
      <c r="C16" s="11">
        <f>SUM(C17)+C19</f>
        <v>123209.3</v>
      </c>
      <c r="D16" s="11">
        <f>SUM(D17)+D19</f>
        <v>47743.7</v>
      </c>
    </row>
    <row r="17" spans="1:4" ht="33">
      <c r="A17" s="6" t="s">
        <v>20</v>
      </c>
      <c r="B17" s="6" t="s">
        <v>31</v>
      </c>
      <c r="C17" s="11">
        <f>SUM(C18)</f>
        <v>1158209.3</v>
      </c>
      <c r="D17" s="11">
        <f>SUM(D18)</f>
        <v>1287177.1</v>
      </c>
    </row>
    <row r="18" spans="1:4" ht="49.5">
      <c r="A18" s="6" t="s">
        <v>9</v>
      </c>
      <c r="B18" s="6" t="s">
        <v>30</v>
      </c>
      <c r="C18" s="12">
        <f>1008209.3+150000</f>
        <v>1158209.3</v>
      </c>
      <c r="D18" s="12">
        <f>1037177.1+250000</f>
        <v>1287177.1</v>
      </c>
    </row>
    <row r="19" spans="1:4" ht="33">
      <c r="A19" s="6" t="s">
        <v>35</v>
      </c>
      <c r="B19" s="6" t="s">
        <v>34</v>
      </c>
      <c r="C19" s="11">
        <f>SUM(C20)</f>
        <v>-1035000</v>
      </c>
      <c r="D19" s="11">
        <f>SUM(D20)</f>
        <v>-1239433.4</v>
      </c>
    </row>
    <row r="20" spans="1:4" ht="33">
      <c r="A20" s="6" t="s">
        <v>32</v>
      </c>
      <c r="B20" s="6" t="s">
        <v>33</v>
      </c>
      <c r="C20" s="12">
        <f>-885000-150000</f>
        <v>-1035000</v>
      </c>
      <c r="D20" s="12">
        <f>-989433.4-250000</f>
        <v>-1239433.4</v>
      </c>
    </row>
    <row r="21" spans="1:4" ht="33">
      <c r="A21" s="5" t="s">
        <v>23</v>
      </c>
      <c r="B21" s="5" t="s">
        <v>4</v>
      </c>
      <c r="C21" s="11">
        <f>C22+C26</f>
        <v>0</v>
      </c>
      <c r="D21" s="11">
        <f>D22+D26</f>
        <v>0</v>
      </c>
    </row>
    <row r="22" spans="1:4" ht="16.5">
      <c r="A22" s="5" t="s">
        <v>24</v>
      </c>
      <c r="B22" s="5" t="s">
        <v>1</v>
      </c>
      <c r="C22" s="11">
        <f>C23</f>
        <v>-7237244.4</v>
      </c>
      <c r="D22" s="11">
        <f>D23</f>
        <v>-7919375.5</v>
      </c>
    </row>
    <row r="23" spans="1:4" ht="16.5">
      <c r="A23" s="5" t="s">
        <v>25</v>
      </c>
      <c r="B23" s="5" t="s">
        <v>16</v>
      </c>
      <c r="C23" s="11">
        <f>C25</f>
        <v>-7237244.4</v>
      </c>
      <c r="D23" s="11">
        <f>D25</f>
        <v>-7919375.5</v>
      </c>
    </row>
    <row r="24" spans="1:4" ht="16.5">
      <c r="A24" s="5" t="s">
        <v>14</v>
      </c>
      <c r="B24" s="5" t="s">
        <v>15</v>
      </c>
      <c r="C24" s="11">
        <f>C25</f>
        <v>-7237244.4</v>
      </c>
      <c r="D24" s="11">
        <f>D25</f>
        <v>-7919375.5</v>
      </c>
    </row>
    <row r="25" spans="1:5" ht="33">
      <c r="A25" s="5" t="s">
        <v>18</v>
      </c>
      <c r="B25" s="5" t="s">
        <v>19</v>
      </c>
      <c r="C25" s="12">
        <f>-6079035.1-C18</f>
        <v>-7237244.4</v>
      </c>
      <c r="D25" s="12">
        <f>-6632198.4-D18</f>
        <v>-7919375.5</v>
      </c>
      <c r="E25" s="10"/>
    </row>
    <row r="26" spans="1:4" ht="16.5">
      <c r="A26" s="5" t="s">
        <v>26</v>
      </c>
      <c r="B26" s="5" t="s">
        <v>2</v>
      </c>
      <c r="C26" s="11">
        <f>SUM(C27)</f>
        <v>7237244.4</v>
      </c>
      <c r="D26" s="11">
        <f>SUM(D27)</f>
        <v>7919375.5</v>
      </c>
    </row>
    <row r="27" spans="1:4" ht="16.5">
      <c r="A27" s="5" t="s">
        <v>27</v>
      </c>
      <c r="B27" s="5" t="s">
        <v>5</v>
      </c>
      <c r="C27" s="11">
        <f>SUM(C28)</f>
        <v>7237244.4</v>
      </c>
      <c r="D27" s="11">
        <f>SUM(D28)</f>
        <v>7919375.5</v>
      </c>
    </row>
    <row r="28" spans="1:4" ht="33">
      <c r="A28" s="5" t="s">
        <v>8</v>
      </c>
      <c r="B28" s="5" t="s">
        <v>3</v>
      </c>
      <c r="C28" s="11">
        <f>C29</f>
        <v>7237244.4</v>
      </c>
      <c r="D28" s="11">
        <f>D29</f>
        <v>7919375.5</v>
      </c>
    </row>
    <row r="29" spans="1:5" ht="33">
      <c r="A29" s="5" t="s">
        <v>10</v>
      </c>
      <c r="B29" s="5" t="s">
        <v>17</v>
      </c>
      <c r="C29" s="12">
        <f>6202244.4-C20</f>
        <v>7237244.4</v>
      </c>
      <c r="D29" s="12">
        <f>6679942.1-D20</f>
        <v>7919375.5</v>
      </c>
      <c r="E29" s="10"/>
    </row>
    <row r="30" ht="16.5">
      <c r="B30" s="4"/>
    </row>
    <row r="31" ht="16.5">
      <c r="B31" s="4"/>
    </row>
    <row r="32" ht="16.5">
      <c r="B32" s="4"/>
    </row>
    <row r="33" ht="16.5">
      <c r="B33" s="4"/>
    </row>
    <row r="34" ht="16.5">
      <c r="B34" s="4"/>
    </row>
    <row r="35" ht="16.5">
      <c r="B35" s="4"/>
    </row>
    <row r="36" ht="16.5">
      <c r="B36" s="4"/>
    </row>
    <row r="37" ht="16.5">
      <c r="B37" s="4"/>
    </row>
    <row r="38" ht="16.5">
      <c r="B38" s="4"/>
    </row>
    <row r="39" ht="16.5">
      <c r="B39" s="4"/>
    </row>
    <row r="40" ht="16.5">
      <c r="B40" s="4"/>
    </row>
    <row r="41" ht="16.5">
      <c r="B41" s="4"/>
    </row>
    <row r="42" ht="16.5">
      <c r="B42" s="4"/>
    </row>
    <row r="43" ht="16.5">
      <c r="B43" s="4"/>
    </row>
    <row r="44" ht="16.5">
      <c r="B44" s="4"/>
    </row>
    <row r="45" ht="16.5">
      <c r="B45" s="4"/>
    </row>
    <row r="46" ht="16.5">
      <c r="B46" s="4"/>
    </row>
    <row r="47" ht="16.5">
      <c r="B47" s="4"/>
    </row>
    <row r="48" ht="16.5">
      <c r="B48" s="4"/>
    </row>
    <row r="49" ht="16.5">
      <c r="B49" s="4"/>
    </row>
    <row r="50" ht="16.5">
      <c r="B50" s="4"/>
    </row>
    <row r="51" ht="16.5">
      <c r="B51" s="4"/>
    </row>
    <row r="52" ht="16.5">
      <c r="B52" s="4"/>
    </row>
    <row r="53" ht="16.5">
      <c r="B53" s="4"/>
    </row>
    <row r="54" ht="16.5">
      <c r="B54" s="4"/>
    </row>
    <row r="55" ht="16.5">
      <c r="B55" s="4"/>
    </row>
    <row r="56" ht="16.5">
      <c r="B56" s="4"/>
    </row>
    <row r="57" ht="16.5">
      <c r="B57" s="4"/>
    </row>
    <row r="58" ht="16.5">
      <c r="B58" s="4"/>
    </row>
    <row r="59" ht="16.5">
      <c r="B59" s="4"/>
    </row>
    <row r="60" ht="16.5">
      <c r="B60" s="4"/>
    </row>
    <row r="61" ht="16.5">
      <c r="B61" s="4"/>
    </row>
    <row r="62" ht="16.5">
      <c r="B62" s="4"/>
    </row>
    <row r="63" ht="16.5">
      <c r="B63" s="4"/>
    </row>
    <row r="64" ht="16.5">
      <c r="B64" s="4"/>
    </row>
    <row r="65" ht="16.5">
      <c r="B65" s="4"/>
    </row>
    <row r="66" ht="16.5">
      <c r="B66" s="4"/>
    </row>
    <row r="67" ht="16.5">
      <c r="B67" s="4"/>
    </row>
    <row r="68" ht="16.5">
      <c r="B68" s="4"/>
    </row>
    <row r="69" ht="16.5">
      <c r="B69" s="4"/>
    </row>
    <row r="70" ht="16.5">
      <c r="B70" s="4"/>
    </row>
    <row r="71" ht="16.5">
      <c r="B71" s="4"/>
    </row>
    <row r="72" ht="16.5">
      <c r="B72" s="4"/>
    </row>
    <row r="73" ht="16.5">
      <c r="B73" s="4"/>
    </row>
    <row r="74" ht="16.5">
      <c r="B74" s="4"/>
    </row>
    <row r="75" ht="16.5">
      <c r="B75" s="4"/>
    </row>
    <row r="76" ht="16.5">
      <c r="B76" s="4"/>
    </row>
    <row r="77" ht="16.5">
      <c r="B77" s="4"/>
    </row>
    <row r="78" ht="16.5">
      <c r="B78" s="4"/>
    </row>
    <row r="79" ht="16.5">
      <c r="B79" s="4"/>
    </row>
    <row r="80" ht="16.5">
      <c r="B80" s="4"/>
    </row>
    <row r="81" ht="16.5">
      <c r="B81" s="4"/>
    </row>
    <row r="82" ht="16.5">
      <c r="B82" s="4"/>
    </row>
    <row r="83" ht="16.5">
      <c r="B83" s="4"/>
    </row>
    <row r="84" ht="16.5">
      <c r="B84" s="4"/>
    </row>
    <row r="85" ht="16.5">
      <c r="B85" s="4"/>
    </row>
    <row r="86" ht="16.5">
      <c r="B86" s="4"/>
    </row>
    <row r="87" ht="16.5">
      <c r="B87" s="4"/>
    </row>
    <row r="88" ht="16.5">
      <c r="B88" s="4"/>
    </row>
    <row r="89" ht="16.5">
      <c r="B89" s="4"/>
    </row>
    <row r="90" ht="16.5">
      <c r="B90" s="4"/>
    </row>
    <row r="91" ht="16.5">
      <c r="B91" s="4"/>
    </row>
    <row r="92" ht="16.5">
      <c r="B92" s="4"/>
    </row>
    <row r="93" ht="16.5">
      <c r="B93" s="4"/>
    </row>
    <row r="94" ht="16.5">
      <c r="B94" s="4"/>
    </row>
    <row r="95" ht="16.5">
      <c r="B95" s="4"/>
    </row>
    <row r="96" ht="16.5">
      <c r="B96" s="4"/>
    </row>
    <row r="97" ht="16.5">
      <c r="B97" s="4"/>
    </row>
    <row r="98" ht="16.5">
      <c r="B98" s="4"/>
    </row>
    <row r="99" ht="16.5">
      <c r="B99" s="4"/>
    </row>
    <row r="100" ht="16.5">
      <c r="B100" s="4"/>
    </row>
    <row r="101" ht="16.5">
      <c r="B101" s="4"/>
    </row>
    <row r="102" ht="16.5">
      <c r="B102" s="4"/>
    </row>
    <row r="103" ht="16.5">
      <c r="B103" s="4"/>
    </row>
    <row r="104" ht="16.5">
      <c r="B104" s="4"/>
    </row>
    <row r="105" ht="16.5">
      <c r="B105" s="4"/>
    </row>
    <row r="106" ht="16.5">
      <c r="B106" s="4"/>
    </row>
    <row r="107" ht="16.5">
      <c r="B107" s="4"/>
    </row>
    <row r="108" ht="16.5">
      <c r="B108" s="4"/>
    </row>
    <row r="109" ht="16.5">
      <c r="B109" s="4"/>
    </row>
    <row r="110" ht="16.5">
      <c r="B110" s="4"/>
    </row>
  </sheetData>
  <sheetProtection/>
  <mergeCells count="5">
    <mergeCell ref="C13:D13"/>
    <mergeCell ref="A13:A14"/>
    <mergeCell ref="B13:B14"/>
    <mergeCell ref="A10:D10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forward35</cp:lastModifiedBy>
  <cp:lastPrinted>2014-12-10T06:06:17Z</cp:lastPrinted>
  <dcterms:created xsi:type="dcterms:W3CDTF">2006-09-19T12:50:58Z</dcterms:created>
  <dcterms:modified xsi:type="dcterms:W3CDTF">2014-12-10T06:06:33Z</dcterms:modified>
  <cp:category/>
  <cp:version/>
  <cp:contentType/>
  <cp:contentStatus/>
</cp:coreProperties>
</file>