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ники" sheetId="1" r:id="rId1"/>
  </sheets>
  <definedNames>
    <definedName name="_xlnm.Print_Titles" localSheetId="0">'источники'!$17:$17</definedName>
    <definedName name="_xlnm.Print_Area" localSheetId="0">'источники'!$A$1:$L$37</definedName>
  </definedNames>
  <calcPr fullCalcOnLoad="1" fullPrecision="0"/>
</workbook>
</file>

<file path=xl/sharedStrings.xml><?xml version="1.0" encoding="utf-8"?>
<sst xmlns="http://schemas.openxmlformats.org/spreadsheetml/2006/main" count="74" uniqueCount="67">
  <si>
    <t>Приложение 1</t>
  </si>
  <si>
    <t xml:space="preserve">к решению Череповецкой </t>
  </si>
  <si>
    <t>городской Думы</t>
  </si>
  <si>
    <t xml:space="preserve">от              №  </t>
  </si>
  <si>
    <t>ИСТОЧНИКИ</t>
  </si>
  <si>
    <t>внутреннего финансирования дефицита городского бюджета на плановый период 2013  и 2014 годов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</si>
  <si>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</si>
  <si>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</si>
  <si>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 xml:space="preserve">2011 год                         </t>
  </si>
  <si>
    <t>2013 год</t>
  </si>
  <si>
    <t>2014 год</t>
  </si>
  <si>
    <t>Решение ЧГД от 06.12.2011 № 200</t>
  </si>
  <si>
    <t>Изменения</t>
  </si>
  <si>
    <t>000 01 00 00 00 00 0000 000</t>
  </si>
  <si>
    <t>Источники внутреннего финансирования  дефицитов 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</si>
  <si>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</si>
  <si>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</si>
  <si>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</si>
  <si>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</si>
  <si>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807 01 02 00 00 04 0000 710</t>
  </si>
  <si>
    <t>Получение  кредитов от кредитных организаций бюджетами 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</si>
  <si>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</si>
  <si>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</si>
  <si>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</si>
  <si>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</si>
  <si>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</si>
  <si>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</si>
  <si>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</si>
  <si>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</si>
  <si>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</si>
  <si>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807 01 05 02 01 00 0000 510</t>
  </si>
  <si>
    <t>Увеличение прочих остатков денежных средств бюджетов</t>
  </si>
  <si>
    <t>807 01 05 02 01 04 0000 510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</si>
  <si>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</si>
  <si>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</si>
  <si>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</si>
  <si>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</si>
  <si>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 остатков средств бюджетов</t>
  </si>
  <si>
    <t>807 01 05 02 01 00 0000 610</t>
  </si>
  <si>
    <t>Уменьшение прочих остатков денежных средств бюджетов</t>
  </si>
  <si>
    <t>807 01 05 02 01 04 0000 610</t>
  </si>
  <si>
    <t>Уменьшение прочих остатков денежных средств 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</si>
  <si>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</si>
  <si>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</si>
  <si>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</si>
  <si>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</si>
  <si>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811 01 06 01 00 00 0000 630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</si>
  <si>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</si>
  <si>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811 01 06 01 00 04 0000 630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</si>
  <si>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</si>
  <si>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2</t>
  </si>
  <si>
    <t>от 06.12.2011 № 200</t>
  </si>
  <si>
    <t>Сумма (тыс.рублей)</t>
  </si>
  <si>
    <t>000 01 03 00 00 00 0000 000</t>
  </si>
  <si>
    <t>Бюджетные кредиты от других бюджетов бюджетной  системы Российской Федерации</t>
  </si>
  <si>
    <t>000 01 03 00 00 00 0000 700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</si>
  <si>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</si>
  <si>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807 01 03 00 00 04 0000 710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</si>
  <si>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</si>
  <si>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</si>
  <si>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</si>
  <si>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807 01 03 00 00 04 0000 810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</si>
  <si>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</si>
  <si>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изменения</t>
  </si>
  <si>
    <t>000 01 02 00 00 00 0000 800</t>
  </si>
  <si>
    <t xml:space="preserve"> 2013 год</t>
  </si>
  <si>
    <t>от 16.10.2012 № 180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</si>
</sst>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view="pageBreakPreview" zoomScale="85" zoomScaleSheetLayoutView="85" zoomScalePageLayoutView="0" workbookViewId="0" topLeftCell="B1">
      <selection activeCell="E4" sqref="E4:L4"/>
    </sheetView>
  </sheetViews>
  <sheetFormatPr defaultColWidth="9.00390625" defaultRowHeight="12.75"/>
  <cols>
    <col min="1" max="1" width="0" style="1" hidden="1" customWidth="1"/>
    <col min="2" max="2" width="34.375" style="1" customWidth="1"/>
    <col min="3" max="3" width="62.625" style="1" customWidth="1"/>
    <col min="4" max="4" width="0" style="2" hidden="1" customWidth="1"/>
    <col min="5" max="5" width="16.625" style="1" hidden="1" customWidth="1"/>
    <col min="6" max="6" width="16.00390625" style="1" hidden="1" customWidth="1"/>
    <col min="7" max="7" width="13.875" style="1" hidden="1" customWidth="1"/>
    <col min="8" max="8" width="15.125" style="1" hidden="1" customWidth="1"/>
    <col min="9" max="9" width="19.625" style="1" customWidth="1"/>
    <col min="10" max="10" width="15.00390625" style="1" hidden="1" customWidth="1"/>
    <col min="11" max="11" width="15.125" style="1" hidden="1" customWidth="1"/>
    <col min="12" max="12" width="19.25390625" style="1" customWidth="1"/>
    <col min="13" max="16384" width="9.125" style="1" customWidth="1"/>
  </cols>
  <sheetData>
    <row r="1" spans="5:12" ht="18.75">
      <c r="E1" s="40" t="s">
        <v>50</v>
      </c>
      <c r="F1" s="40"/>
      <c r="G1" s="40"/>
      <c r="H1" s="40"/>
      <c r="I1" s="40"/>
      <c r="J1" s="40"/>
      <c r="K1" s="40"/>
      <c r="L1" s="40"/>
    </row>
    <row r="2" spans="5:12" ht="18.75">
      <c r="E2" s="40" t="s">
        <v>1</v>
      </c>
      <c r="F2" s="40"/>
      <c r="G2" s="40"/>
      <c r="H2" s="40"/>
      <c r="I2" s="40"/>
      <c r="J2" s="40"/>
      <c r="K2" s="40"/>
      <c r="L2" s="40"/>
    </row>
    <row r="3" spans="5:12" ht="18.75">
      <c r="E3" s="40" t="s">
        <v>2</v>
      </c>
      <c r="F3" s="40"/>
      <c r="G3" s="40"/>
      <c r="H3" s="40"/>
      <c r="I3" s="40"/>
      <c r="J3" s="40"/>
      <c r="K3" s="40"/>
      <c r="L3" s="40"/>
    </row>
    <row r="4" spans="5:12" ht="18.75">
      <c r="E4" s="40" t="s">
        <v>66</v>
      </c>
      <c r="F4" s="40"/>
      <c r="G4" s="40"/>
      <c r="H4" s="40"/>
      <c r="I4" s="40"/>
      <c r="J4" s="40"/>
      <c r="K4" s="40"/>
      <c r="L4" s="40"/>
    </row>
    <row r="5" spans="5:12" ht="18.75">
      <c r="E5" s="33"/>
      <c r="F5" s="33"/>
      <c r="G5" s="33"/>
      <c r="H5" s="33"/>
      <c r="I5" s="33"/>
      <c r="J5" s="33"/>
      <c r="K5" s="33"/>
      <c r="L5" s="33"/>
    </row>
    <row r="6" spans="4:12" ht="18.75">
      <c r="D6" s="3" t="s">
        <v>0</v>
      </c>
      <c r="E6" s="40" t="s">
        <v>50</v>
      </c>
      <c r="F6" s="40"/>
      <c r="G6" s="40"/>
      <c r="H6" s="40"/>
      <c r="I6" s="40"/>
      <c r="J6" s="40"/>
      <c r="K6" s="40"/>
      <c r="L6" s="40"/>
    </row>
    <row r="7" spans="4:12" ht="18.75">
      <c r="D7" s="3" t="s">
        <v>1</v>
      </c>
      <c r="E7" s="40" t="s">
        <v>1</v>
      </c>
      <c r="F7" s="40"/>
      <c r="G7" s="40"/>
      <c r="H7" s="40"/>
      <c r="I7" s="40"/>
      <c r="J7" s="40"/>
      <c r="K7" s="40"/>
      <c r="L7" s="40"/>
    </row>
    <row r="8" spans="4:12" ht="18.75">
      <c r="D8" s="3" t="s">
        <v>2</v>
      </c>
      <c r="E8" s="40" t="s">
        <v>2</v>
      </c>
      <c r="F8" s="40"/>
      <c r="G8" s="40"/>
      <c r="H8" s="40"/>
      <c r="I8" s="40"/>
      <c r="J8" s="40"/>
      <c r="K8" s="40"/>
      <c r="L8" s="40"/>
    </row>
    <row r="9" spans="4:12" ht="18.75">
      <c r="D9" s="3" t="s">
        <v>3</v>
      </c>
      <c r="E9" s="40" t="s">
        <v>51</v>
      </c>
      <c r="F9" s="40"/>
      <c r="G9" s="40"/>
      <c r="H9" s="40"/>
      <c r="I9" s="40"/>
      <c r="J9" s="40"/>
      <c r="K9" s="40"/>
      <c r="L9" s="40"/>
    </row>
    <row r="10" spans="3:4" ht="18.75">
      <c r="C10" s="4"/>
      <c r="D10" s="5"/>
    </row>
    <row r="11" ht="18.75">
      <c r="C11" s="4"/>
    </row>
    <row r="12" spans="1:9" ht="18.75">
      <c r="A12" s="41" t="s">
        <v>4</v>
      </c>
      <c r="B12" s="41"/>
      <c r="C12" s="41"/>
      <c r="D12" s="41"/>
      <c r="E12" s="41"/>
      <c r="F12" s="6"/>
      <c r="G12" s="6"/>
      <c r="H12" s="6"/>
      <c r="I12" s="6"/>
    </row>
    <row r="13" spans="1:10" ht="18.75">
      <c r="A13" s="41" t="s">
        <v>5</v>
      </c>
      <c r="B13" s="41"/>
      <c r="C13" s="41"/>
      <c r="D13" s="41"/>
      <c r="E13" s="41"/>
      <c r="F13" s="41"/>
      <c r="G13" s="41"/>
      <c r="H13" s="41"/>
      <c r="I13" s="41"/>
      <c r="J13" s="41"/>
    </row>
    <row r="15" ht="18.75">
      <c r="J15" s="4"/>
    </row>
    <row r="16" spans="2:12" ht="49.5" customHeight="1">
      <c r="B16" s="34" t="s">
        <v>6</v>
      </c>
      <c r="C16" s="35" t="s">
        <v>7</v>
      </c>
      <c r="D16" s="8" t="s">
        <v>8</v>
      </c>
      <c r="E16" s="36" t="s">
        <v>52</v>
      </c>
      <c r="F16" s="37"/>
      <c r="G16" s="37"/>
      <c r="H16" s="37"/>
      <c r="I16" s="37"/>
      <c r="J16" s="37"/>
      <c r="K16" s="38"/>
      <c r="L16" s="39"/>
    </row>
    <row r="17" spans="2:12" ht="84.75" customHeight="1">
      <c r="B17" s="34"/>
      <c r="C17" s="35"/>
      <c r="D17" s="10">
        <v>3</v>
      </c>
      <c r="E17" s="9" t="s">
        <v>9</v>
      </c>
      <c r="F17" s="7" t="s">
        <v>11</v>
      </c>
      <c r="G17" s="7" t="s">
        <v>12</v>
      </c>
      <c r="H17" s="7" t="s">
        <v>63</v>
      </c>
      <c r="I17" s="7" t="s">
        <v>65</v>
      </c>
      <c r="J17" s="8" t="s">
        <v>10</v>
      </c>
      <c r="K17" s="7" t="s">
        <v>63</v>
      </c>
      <c r="L17" s="7" t="s">
        <v>10</v>
      </c>
    </row>
    <row r="18" spans="2:12" ht="42" customHeight="1">
      <c r="B18" s="11" t="s">
        <v>13</v>
      </c>
      <c r="C18" s="11" t="s">
        <v>14</v>
      </c>
      <c r="D18" s="12">
        <f>D19+D29+D38</f>
        <v>0</v>
      </c>
      <c r="E18" s="13">
        <f>E19+E29+E38</f>
        <v>-232506.6</v>
      </c>
      <c r="F18" s="13">
        <f>F19+F29+F38</f>
        <v>-280000</v>
      </c>
      <c r="G18" s="13">
        <f>G19+G29+G38</f>
        <v>213095.1</v>
      </c>
      <c r="H18" s="13">
        <f>H19+H29+H38+H24</f>
        <v>0</v>
      </c>
      <c r="I18" s="13">
        <f>E18+H18</f>
        <v>-232506.6</v>
      </c>
      <c r="J18" s="13">
        <f>J19+J29+J38</f>
        <v>-66904.9</v>
      </c>
      <c r="K18" s="13">
        <f>K19+K29+K38+K24</f>
        <v>0</v>
      </c>
      <c r="L18" s="29">
        <f>SUM(J18:K18)</f>
        <v>-66904.9</v>
      </c>
    </row>
    <row r="19" spans="2:12" ht="42" customHeight="1">
      <c r="B19" s="11" t="s">
        <v>15</v>
      </c>
      <c r="C19" s="11" t="s">
        <v>16</v>
      </c>
      <c r="D19" s="12">
        <f>SUM(D20)+D22</f>
        <v>-5000</v>
      </c>
      <c r="E19" s="13">
        <f>SUM(E20)+E22</f>
        <v>-232506.6</v>
      </c>
      <c r="F19" s="13">
        <f>SUM(F20)+F22</f>
        <v>-280000</v>
      </c>
      <c r="G19" s="13">
        <f>SUM(G20)+G22</f>
        <v>213095.1</v>
      </c>
      <c r="H19" s="13">
        <f>SUM(H20)+H22</f>
        <v>16692.4</v>
      </c>
      <c r="I19" s="13">
        <f aca="true" t="shared" si="0" ref="I19:I37">E19+H19</f>
        <v>-215814.2</v>
      </c>
      <c r="J19" s="13">
        <f>SUM(J20)+J22</f>
        <v>-66904.9</v>
      </c>
      <c r="K19" s="13">
        <f>SUM(K20)+K22</f>
        <v>25038.6</v>
      </c>
      <c r="L19" s="29">
        <f aca="true" t="shared" si="1" ref="L19:L37">SUM(J19:K19)</f>
        <v>-41866.3</v>
      </c>
    </row>
    <row r="20" spans="2:12" ht="37.5">
      <c r="B20" s="11" t="s">
        <v>17</v>
      </c>
      <c r="C20" s="11" t="s">
        <v>18</v>
      </c>
      <c r="D20" s="12">
        <f>SUM(D21)</f>
        <v>260000</v>
      </c>
      <c r="E20" s="13">
        <f>SUM(E21)</f>
        <v>150000</v>
      </c>
      <c r="F20" s="13">
        <f>SUM(F21)</f>
        <v>0</v>
      </c>
      <c r="G20" s="13">
        <f>SUM(G21)</f>
        <v>0</v>
      </c>
      <c r="H20" s="13">
        <f>SUM(H21)</f>
        <v>0</v>
      </c>
      <c r="I20" s="13">
        <f t="shared" si="0"/>
        <v>150000</v>
      </c>
      <c r="J20" s="13">
        <f>SUM(J21)</f>
        <v>0</v>
      </c>
      <c r="K20" s="13">
        <f>SUM(K21)</f>
        <v>0</v>
      </c>
      <c r="L20" s="29">
        <f t="shared" si="1"/>
        <v>0</v>
      </c>
    </row>
    <row r="21" spans="2:12" ht="56.25">
      <c r="B21" s="11" t="s">
        <v>19</v>
      </c>
      <c r="C21" s="11" t="s">
        <v>20</v>
      </c>
      <c r="D21" s="12">
        <v>260000</v>
      </c>
      <c r="E21" s="13">
        <v>150000</v>
      </c>
      <c r="F21" s="13"/>
      <c r="G21" s="13"/>
      <c r="H21" s="13"/>
      <c r="I21" s="13">
        <f t="shared" si="0"/>
        <v>150000</v>
      </c>
      <c r="J21" s="13">
        <v>0</v>
      </c>
      <c r="K21" s="30"/>
      <c r="L21" s="29">
        <f t="shared" si="1"/>
        <v>0</v>
      </c>
    </row>
    <row r="22" spans="2:12" ht="46.5" customHeight="1">
      <c r="B22" s="14" t="s">
        <v>64</v>
      </c>
      <c r="C22" s="14" t="s">
        <v>21</v>
      </c>
      <c r="D22" s="15">
        <f>SUM(D23)</f>
        <v>-265000</v>
      </c>
      <c r="E22" s="16">
        <f>SUM(E23)</f>
        <v>-382506.6</v>
      </c>
      <c r="F22" s="16">
        <f>SUM(F23)</f>
        <v>-280000</v>
      </c>
      <c r="G22" s="16">
        <f>SUM(G23)</f>
        <v>213095.1</v>
      </c>
      <c r="H22" s="16">
        <f>SUM(H23)</f>
        <v>16692.4</v>
      </c>
      <c r="I22" s="13">
        <f t="shared" si="0"/>
        <v>-365814.2</v>
      </c>
      <c r="J22" s="16">
        <f>SUM(J23)</f>
        <v>-66904.9</v>
      </c>
      <c r="K22" s="16">
        <f>SUM(K23)</f>
        <v>25038.6</v>
      </c>
      <c r="L22" s="29">
        <f t="shared" si="1"/>
        <v>-41866.3</v>
      </c>
    </row>
    <row r="23" spans="2:12" ht="62.25" customHeight="1">
      <c r="B23" s="14" t="s">
        <v>22</v>
      </c>
      <c r="C23" s="14" t="s">
        <v>23</v>
      </c>
      <c r="D23" s="15">
        <v>-265000</v>
      </c>
      <c r="E23" s="17">
        <v>-382506.6</v>
      </c>
      <c r="F23" s="17">
        <v>-280000</v>
      </c>
      <c r="G23" s="17">
        <f>213095.1</f>
        <v>213095.1</v>
      </c>
      <c r="H23" s="17">
        <v>16692.4</v>
      </c>
      <c r="I23" s="13">
        <f t="shared" si="0"/>
        <v>-365814.2</v>
      </c>
      <c r="J23" s="17">
        <f>+F23+G23</f>
        <v>-66904.9</v>
      </c>
      <c r="K23" s="17">
        <v>25038.6</v>
      </c>
      <c r="L23" s="29">
        <f t="shared" si="1"/>
        <v>-41866.3</v>
      </c>
    </row>
    <row r="24" spans="2:12" ht="62.25" customHeight="1">
      <c r="B24" s="14" t="s">
        <v>53</v>
      </c>
      <c r="C24" s="14" t="s">
        <v>54</v>
      </c>
      <c r="D24" s="15"/>
      <c r="E24" s="17"/>
      <c r="F24" s="17"/>
      <c r="G24" s="17"/>
      <c r="H24" s="17">
        <f>H27</f>
        <v>-16692.4</v>
      </c>
      <c r="I24" s="13">
        <f t="shared" si="0"/>
        <v>-16692.4</v>
      </c>
      <c r="J24" s="17"/>
      <c r="K24" s="17">
        <f>K27</f>
        <v>-25038.6</v>
      </c>
      <c r="L24" s="29">
        <f t="shared" si="1"/>
        <v>-25038.6</v>
      </c>
    </row>
    <row r="25" spans="2:12" ht="62.25" customHeight="1" hidden="1">
      <c r="B25" s="14" t="s">
        <v>55</v>
      </c>
      <c r="C25" s="14" t="s">
        <v>56</v>
      </c>
      <c r="D25" s="15"/>
      <c r="E25" s="17"/>
      <c r="F25" s="17"/>
      <c r="G25" s="17"/>
      <c r="H25" s="17">
        <f>H26</f>
        <v>0</v>
      </c>
      <c r="I25" s="13">
        <f t="shared" si="0"/>
        <v>0</v>
      </c>
      <c r="J25" s="17"/>
      <c r="K25" s="17">
        <f>K26</f>
        <v>0</v>
      </c>
      <c r="L25" s="29">
        <f t="shared" si="1"/>
        <v>0</v>
      </c>
    </row>
    <row r="26" spans="2:12" ht="71.25" customHeight="1" hidden="1">
      <c r="B26" s="14" t="s">
        <v>57</v>
      </c>
      <c r="C26" s="14" t="s">
        <v>58</v>
      </c>
      <c r="D26" s="15"/>
      <c r="E26" s="17"/>
      <c r="F26" s="17"/>
      <c r="G26" s="17"/>
      <c r="H26" s="17"/>
      <c r="I26" s="13">
        <f t="shared" si="0"/>
        <v>0</v>
      </c>
      <c r="J26" s="17"/>
      <c r="K26" s="28"/>
      <c r="L26" s="29">
        <f t="shared" si="1"/>
        <v>0</v>
      </c>
    </row>
    <row r="27" spans="2:12" ht="62.25" customHeight="1">
      <c r="B27" s="14" t="s">
        <v>59</v>
      </c>
      <c r="C27" s="14" t="s">
        <v>60</v>
      </c>
      <c r="D27" s="15"/>
      <c r="E27" s="17"/>
      <c r="F27" s="17"/>
      <c r="G27" s="17"/>
      <c r="H27" s="30">
        <f>H28</f>
        <v>-16692.4</v>
      </c>
      <c r="I27" s="31">
        <f t="shared" si="0"/>
        <v>-16692.4</v>
      </c>
      <c r="J27" s="30"/>
      <c r="K27" s="30">
        <f>K28</f>
        <v>-25038.6</v>
      </c>
      <c r="L27" s="32">
        <f t="shared" si="1"/>
        <v>-25038.6</v>
      </c>
    </row>
    <row r="28" spans="2:12" ht="72" customHeight="1">
      <c r="B28" s="14" t="s">
        <v>61</v>
      </c>
      <c r="C28" s="14" t="s">
        <v>62</v>
      </c>
      <c r="D28" s="15"/>
      <c r="E28" s="17"/>
      <c r="F28" s="17"/>
      <c r="G28" s="17"/>
      <c r="H28" s="30">
        <v>-16692.4</v>
      </c>
      <c r="I28" s="31">
        <f t="shared" si="0"/>
        <v>-16692.4</v>
      </c>
      <c r="J28" s="30"/>
      <c r="K28" s="30">
        <v>-25038.6</v>
      </c>
      <c r="L28" s="32">
        <f t="shared" si="1"/>
        <v>-25038.6</v>
      </c>
    </row>
    <row r="29" spans="2:12" ht="42" customHeight="1">
      <c r="B29" s="11" t="s">
        <v>24</v>
      </c>
      <c r="C29" s="11" t="s">
        <v>25</v>
      </c>
      <c r="D29" s="15">
        <f>D30+D34</f>
        <v>0</v>
      </c>
      <c r="E29" s="16">
        <f>E30+E34</f>
        <v>0</v>
      </c>
      <c r="F29" s="16">
        <f>F30+F34</f>
        <v>0</v>
      </c>
      <c r="G29" s="16">
        <f>G30+G34</f>
        <v>0</v>
      </c>
      <c r="H29" s="16">
        <f>H30+H34</f>
        <v>0</v>
      </c>
      <c r="I29" s="13">
        <f t="shared" si="0"/>
        <v>0</v>
      </c>
      <c r="J29" s="16">
        <f>J30+J34</f>
        <v>0</v>
      </c>
      <c r="K29" s="16">
        <f>K30+K34</f>
        <v>0</v>
      </c>
      <c r="L29" s="29">
        <f t="shared" si="1"/>
        <v>0</v>
      </c>
    </row>
    <row r="30" spans="2:12" ht="24.75" customHeight="1">
      <c r="B30" s="14" t="s">
        <v>26</v>
      </c>
      <c r="C30" s="14" t="s">
        <v>27</v>
      </c>
      <c r="D30" s="15">
        <f>D31</f>
        <v>-6248352.8</v>
      </c>
      <c r="E30" s="16">
        <f>E31</f>
        <v>-6568379.5</v>
      </c>
      <c r="F30" s="16">
        <f>F31</f>
        <v>-6203897.8</v>
      </c>
      <c r="G30" s="16">
        <f>G31</f>
        <v>-500000</v>
      </c>
      <c r="H30" s="16"/>
      <c r="I30" s="13">
        <f t="shared" si="0"/>
        <v>-6568379.5</v>
      </c>
      <c r="J30" s="16">
        <f>J31</f>
        <v>-6703897.8</v>
      </c>
      <c r="K30" s="28"/>
      <c r="L30" s="29">
        <f t="shared" si="1"/>
        <v>-6703897.8</v>
      </c>
    </row>
    <row r="31" spans="2:12" ht="25.5" customHeight="1">
      <c r="B31" s="14" t="s">
        <v>28</v>
      </c>
      <c r="C31" s="18" t="s">
        <v>29</v>
      </c>
      <c r="D31" s="15">
        <f>D33</f>
        <v>-6248352.8</v>
      </c>
      <c r="E31" s="16">
        <f>E33</f>
        <v>-6568379.5</v>
      </c>
      <c r="F31" s="16">
        <f>F33</f>
        <v>-6203897.8</v>
      </c>
      <c r="G31" s="16">
        <f>G33</f>
        <v>-500000</v>
      </c>
      <c r="H31" s="16"/>
      <c r="I31" s="13">
        <f t="shared" si="0"/>
        <v>-6568379.5</v>
      </c>
      <c r="J31" s="16">
        <f>J33</f>
        <v>-6703897.8</v>
      </c>
      <c r="K31" s="28"/>
      <c r="L31" s="29">
        <f t="shared" si="1"/>
        <v>-6703897.8</v>
      </c>
    </row>
    <row r="32" spans="2:12" ht="43.5" customHeight="1">
      <c r="B32" s="14" t="s">
        <v>30</v>
      </c>
      <c r="C32" s="14" t="s">
        <v>31</v>
      </c>
      <c r="D32" s="15">
        <f>D33</f>
        <v>-6248352.8</v>
      </c>
      <c r="E32" s="16">
        <f>E33</f>
        <v>-6568379.5</v>
      </c>
      <c r="F32" s="16">
        <f>F33</f>
        <v>-6203897.8</v>
      </c>
      <c r="G32" s="16">
        <f>G33</f>
        <v>-500000</v>
      </c>
      <c r="H32" s="16"/>
      <c r="I32" s="13">
        <f t="shared" si="0"/>
        <v>-6568379.5</v>
      </c>
      <c r="J32" s="16">
        <f>J33</f>
        <v>-6703897.8</v>
      </c>
      <c r="K32" s="28"/>
      <c r="L32" s="29">
        <f t="shared" si="1"/>
        <v>-6703897.8</v>
      </c>
    </row>
    <row r="33" spans="2:12" ht="42" customHeight="1">
      <c r="B33" s="14" t="s">
        <v>32</v>
      </c>
      <c r="C33" s="14" t="s">
        <v>33</v>
      </c>
      <c r="D33" s="15">
        <v>-6248352.8</v>
      </c>
      <c r="E33" s="17">
        <f>-5918379.5-150000-500000</f>
        <v>-6568379.5</v>
      </c>
      <c r="F33" s="17">
        <v>-6203897.8</v>
      </c>
      <c r="G33" s="17">
        <v>-500000</v>
      </c>
      <c r="H33" s="17"/>
      <c r="I33" s="13">
        <f t="shared" si="0"/>
        <v>-6568379.5</v>
      </c>
      <c r="J33" s="17">
        <f>+F33+G33</f>
        <v>-6703897.8</v>
      </c>
      <c r="K33" s="28"/>
      <c r="L33" s="29">
        <f t="shared" si="1"/>
        <v>-6703897.8</v>
      </c>
    </row>
    <row r="34" spans="2:12" ht="27" customHeight="1">
      <c r="B34" s="11" t="s">
        <v>34</v>
      </c>
      <c r="C34" s="14" t="s">
        <v>35</v>
      </c>
      <c r="D34" s="15">
        <f aca="true" t="shared" si="2" ref="D34:J35">SUM(D35)</f>
        <v>6248352.8</v>
      </c>
      <c r="E34" s="16">
        <f t="shared" si="2"/>
        <v>6568379.5</v>
      </c>
      <c r="F34" s="16">
        <f t="shared" si="2"/>
        <v>6203897.8</v>
      </c>
      <c r="G34" s="16">
        <f t="shared" si="2"/>
        <v>500000</v>
      </c>
      <c r="H34" s="16"/>
      <c r="I34" s="13">
        <f t="shared" si="0"/>
        <v>6568379.5</v>
      </c>
      <c r="J34" s="16">
        <f t="shared" si="2"/>
        <v>6703897.8</v>
      </c>
      <c r="K34" s="28"/>
      <c r="L34" s="29">
        <f t="shared" si="1"/>
        <v>6703897.8</v>
      </c>
    </row>
    <row r="35" spans="2:12" ht="25.5" customHeight="1">
      <c r="B35" s="14" t="s">
        <v>36</v>
      </c>
      <c r="C35" s="14" t="s">
        <v>37</v>
      </c>
      <c r="D35" s="15">
        <f t="shared" si="2"/>
        <v>6248352.8</v>
      </c>
      <c r="E35" s="16">
        <f t="shared" si="2"/>
        <v>6568379.5</v>
      </c>
      <c r="F35" s="16">
        <f t="shared" si="2"/>
        <v>6203897.8</v>
      </c>
      <c r="G35" s="16">
        <f t="shared" si="2"/>
        <v>500000</v>
      </c>
      <c r="H35" s="16"/>
      <c r="I35" s="13">
        <f t="shared" si="0"/>
        <v>6568379.5</v>
      </c>
      <c r="J35" s="16">
        <f t="shared" si="2"/>
        <v>6703897.8</v>
      </c>
      <c r="K35" s="28"/>
      <c r="L35" s="29">
        <f t="shared" si="1"/>
        <v>6703897.8</v>
      </c>
    </row>
    <row r="36" spans="2:12" ht="42" customHeight="1">
      <c r="B36" s="14" t="s">
        <v>38</v>
      </c>
      <c r="C36" s="14" t="s">
        <v>39</v>
      </c>
      <c r="D36" s="15">
        <f>D37</f>
        <v>6248352.8</v>
      </c>
      <c r="E36" s="16">
        <f>E37</f>
        <v>6568379.5</v>
      </c>
      <c r="F36" s="16">
        <f>F37</f>
        <v>6203897.8</v>
      </c>
      <c r="G36" s="16">
        <f>G37</f>
        <v>500000</v>
      </c>
      <c r="H36" s="16"/>
      <c r="I36" s="13">
        <f t="shared" si="0"/>
        <v>6568379.5</v>
      </c>
      <c r="J36" s="16">
        <f>J37</f>
        <v>6703897.8</v>
      </c>
      <c r="K36" s="28"/>
      <c r="L36" s="29">
        <f t="shared" si="1"/>
        <v>6703897.8</v>
      </c>
    </row>
    <row r="37" spans="2:12" ht="45.75" customHeight="1">
      <c r="B37" s="14" t="s">
        <v>40</v>
      </c>
      <c r="C37" s="14" t="s">
        <v>41</v>
      </c>
      <c r="D37" s="15">
        <f>5983352.8+265000</f>
        <v>6248352.8</v>
      </c>
      <c r="E37" s="17">
        <f>5685872.9+382506.6+500000</f>
        <v>6568379.5</v>
      </c>
      <c r="F37" s="17">
        <f>5923897.8+280000</f>
        <v>6203897.8</v>
      </c>
      <c r="G37" s="17">
        <f>-219088.4+219088.4+500000</f>
        <v>500000</v>
      </c>
      <c r="H37" s="17"/>
      <c r="I37" s="13">
        <f t="shared" si="0"/>
        <v>6568379.5</v>
      </c>
      <c r="J37" s="17">
        <f>+F37+G37</f>
        <v>6703897.8</v>
      </c>
      <c r="K37" s="28"/>
      <c r="L37" s="29">
        <f t="shared" si="1"/>
        <v>6703897.8</v>
      </c>
    </row>
    <row r="38" spans="2:10" ht="36" customHeight="1" hidden="1">
      <c r="B38" s="19" t="s">
        <v>42</v>
      </c>
      <c r="C38" s="20" t="s">
        <v>43</v>
      </c>
      <c r="D38" s="15">
        <f>D39</f>
        <v>5000</v>
      </c>
      <c r="E38" s="26"/>
      <c r="F38" s="26"/>
      <c r="G38" s="26"/>
      <c r="H38" s="27"/>
      <c r="I38" s="27"/>
      <c r="J38" s="27"/>
    </row>
    <row r="39" spans="2:10" ht="35.25" customHeight="1" hidden="1">
      <c r="B39" s="23" t="s">
        <v>44</v>
      </c>
      <c r="C39" s="24" t="s">
        <v>45</v>
      </c>
      <c r="D39" s="15">
        <f>SUM(D40)</f>
        <v>5000</v>
      </c>
      <c r="E39" s="21"/>
      <c r="F39" s="21"/>
      <c r="G39" s="21"/>
      <c r="H39" s="22"/>
      <c r="I39" s="22"/>
      <c r="J39" s="22"/>
    </row>
    <row r="40" spans="2:10" ht="54" customHeight="1" hidden="1">
      <c r="B40" s="23" t="s">
        <v>46</v>
      </c>
      <c r="C40" s="24" t="s">
        <v>47</v>
      </c>
      <c r="D40" s="15">
        <f>SUM(D41)</f>
        <v>5000</v>
      </c>
      <c r="E40" s="21"/>
      <c r="F40" s="21"/>
      <c r="G40" s="21"/>
      <c r="H40" s="22"/>
      <c r="I40" s="22"/>
      <c r="J40" s="22"/>
    </row>
    <row r="41" spans="2:10" ht="54.75" customHeight="1" hidden="1">
      <c r="B41" s="23" t="s">
        <v>48</v>
      </c>
      <c r="C41" s="24" t="s">
        <v>49</v>
      </c>
      <c r="D41" s="15">
        <v>5000</v>
      </c>
      <c r="E41" s="21"/>
      <c r="F41" s="21"/>
      <c r="G41" s="21"/>
      <c r="H41" s="22"/>
      <c r="I41" s="22"/>
      <c r="J41" s="22"/>
    </row>
    <row r="42" ht="18.75">
      <c r="C42" s="25"/>
    </row>
    <row r="43" ht="18.75">
      <c r="C43" s="25"/>
    </row>
    <row r="44" ht="18.75">
      <c r="C44" s="25"/>
    </row>
    <row r="45" ht="18.75">
      <c r="C45" s="25"/>
    </row>
    <row r="46" ht="18.75">
      <c r="C46" s="25"/>
    </row>
    <row r="47" ht="18.75">
      <c r="C47" s="25"/>
    </row>
    <row r="48" ht="18.75">
      <c r="C48" s="25"/>
    </row>
    <row r="49" ht="18.75">
      <c r="C49" s="25"/>
    </row>
    <row r="50" ht="18.75">
      <c r="C50" s="25"/>
    </row>
    <row r="51" ht="18.75">
      <c r="C51" s="25"/>
    </row>
    <row r="52" ht="18.75">
      <c r="C52" s="25"/>
    </row>
    <row r="53" ht="18.75">
      <c r="C53" s="25"/>
    </row>
    <row r="54" ht="18.75">
      <c r="C54" s="25"/>
    </row>
    <row r="55" ht="18.75">
      <c r="C55" s="25"/>
    </row>
    <row r="56" ht="18.75">
      <c r="C56" s="25"/>
    </row>
    <row r="57" ht="18.75">
      <c r="C57" s="25"/>
    </row>
    <row r="58" ht="18.75">
      <c r="C58" s="25"/>
    </row>
    <row r="59" ht="18.75">
      <c r="C59" s="25"/>
    </row>
    <row r="60" ht="18.75">
      <c r="C60" s="25"/>
    </row>
    <row r="61" ht="18.75">
      <c r="C61" s="25"/>
    </row>
    <row r="62" ht="18.75">
      <c r="C62" s="25"/>
    </row>
    <row r="63" ht="18.75">
      <c r="C63" s="25"/>
    </row>
    <row r="64" ht="18.75">
      <c r="C64" s="25"/>
    </row>
    <row r="65" ht="18.75">
      <c r="C65" s="25"/>
    </row>
    <row r="66" ht="18.75">
      <c r="C66" s="25"/>
    </row>
    <row r="67" ht="18.75">
      <c r="C67" s="25"/>
    </row>
    <row r="68" ht="18.75">
      <c r="C68" s="25"/>
    </row>
    <row r="69" ht="18.75">
      <c r="C69" s="25"/>
    </row>
    <row r="70" ht="18.75">
      <c r="C70" s="25"/>
    </row>
    <row r="71" ht="18.75">
      <c r="C71" s="25"/>
    </row>
    <row r="72" ht="18.75">
      <c r="C72" s="25"/>
    </row>
    <row r="73" ht="18.75">
      <c r="C73" s="25"/>
    </row>
    <row r="74" ht="18.75">
      <c r="C74" s="25"/>
    </row>
    <row r="75" ht="18.75">
      <c r="C75" s="25"/>
    </row>
    <row r="76" ht="18.75">
      <c r="C76" s="25"/>
    </row>
    <row r="77" ht="18.75">
      <c r="C77" s="25"/>
    </row>
    <row r="78" ht="18.75">
      <c r="C78" s="25"/>
    </row>
    <row r="79" ht="18.75">
      <c r="C79" s="25"/>
    </row>
    <row r="80" ht="18.75">
      <c r="C80" s="25"/>
    </row>
    <row r="81" ht="18.75">
      <c r="C81" s="25"/>
    </row>
    <row r="82" ht="18.75">
      <c r="C82" s="25"/>
    </row>
    <row r="83" ht="18.75">
      <c r="C83" s="25"/>
    </row>
    <row r="84" ht="18.75">
      <c r="C84" s="25"/>
    </row>
    <row r="85" ht="18.75">
      <c r="C85" s="25"/>
    </row>
    <row r="86" ht="18.75">
      <c r="C86" s="25"/>
    </row>
    <row r="87" ht="18.75">
      <c r="C87" s="25"/>
    </row>
    <row r="88" ht="18.75">
      <c r="C88" s="25"/>
    </row>
    <row r="89" ht="18.75">
      <c r="C89" s="25"/>
    </row>
    <row r="90" ht="18.75">
      <c r="C90" s="25"/>
    </row>
    <row r="91" ht="18.75">
      <c r="C91" s="25"/>
    </row>
    <row r="92" ht="18.75">
      <c r="C92" s="25"/>
    </row>
    <row r="93" ht="18.75">
      <c r="C93" s="25"/>
    </row>
    <row r="94" ht="18.75">
      <c r="C94" s="25"/>
    </row>
    <row r="95" ht="18.75">
      <c r="C95" s="25"/>
    </row>
    <row r="96" ht="18.75">
      <c r="C96" s="25"/>
    </row>
    <row r="97" ht="18.75">
      <c r="C97" s="25"/>
    </row>
    <row r="98" ht="18.75">
      <c r="C98" s="25"/>
    </row>
    <row r="99" ht="18.75">
      <c r="C99" s="25"/>
    </row>
    <row r="100" ht="18.75">
      <c r="C100" s="25"/>
    </row>
    <row r="101" ht="18.75">
      <c r="C101" s="25"/>
    </row>
    <row r="102" ht="18.75">
      <c r="C102" s="25"/>
    </row>
    <row r="103" ht="18.75">
      <c r="C103" s="25"/>
    </row>
    <row r="104" ht="18.75">
      <c r="C104" s="25"/>
    </row>
    <row r="105" ht="18.75">
      <c r="C105" s="25"/>
    </row>
    <row r="106" ht="18.75">
      <c r="C106" s="25"/>
    </row>
    <row r="107" ht="18.75">
      <c r="C107" s="25"/>
    </row>
    <row r="108" ht="18.75">
      <c r="C108" s="25"/>
    </row>
    <row r="109" ht="18.75">
      <c r="C109" s="25"/>
    </row>
    <row r="110" ht="18.75">
      <c r="C110" s="25"/>
    </row>
    <row r="111" ht="18.75">
      <c r="C111" s="25"/>
    </row>
    <row r="112" ht="18.75">
      <c r="C112" s="25"/>
    </row>
    <row r="113" ht="18.75">
      <c r="C113" s="25"/>
    </row>
    <row r="114" ht="18.75">
      <c r="C114" s="25"/>
    </row>
    <row r="115" ht="18.75">
      <c r="C115" s="25"/>
    </row>
    <row r="116" ht="18.75">
      <c r="C116" s="25"/>
    </row>
    <row r="117" ht="18.75">
      <c r="C117" s="25"/>
    </row>
    <row r="118" ht="18.75">
      <c r="C118" s="25"/>
    </row>
    <row r="119" ht="18.75">
      <c r="C119" s="25"/>
    </row>
    <row r="120" ht="18.75">
      <c r="C120" s="25"/>
    </row>
    <row r="121" ht="18.75">
      <c r="C121" s="25"/>
    </row>
    <row r="122" ht="18.75">
      <c r="C122" s="25"/>
    </row>
  </sheetData>
  <sheetProtection selectLockedCells="1" selectUnlockedCells="1"/>
  <mergeCells count="13">
    <mergeCell ref="E8:L8"/>
    <mergeCell ref="E1:L1"/>
    <mergeCell ref="E2:L2"/>
    <mergeCell ref="E3:L3"/>
    <mergeCell ref="E4:L4"/>
    <mergeCell ref="E6:L6"/>
    <mergeCell ref="E7:L7"/>
    <mergeCell ref="B16:B17"/>
    <mergeCell ref="C16:C17"/>
    <mergeCell ref="E16:L16"/>
    <mergeCell ref="E9:L9"/>
    <mergeCell ref="A12:E12"/>
    <mergeCell ref="A13:J13"/>
  </mergeCells>
  <printOptions horizontalCentered="1"/>
  <pageMargins left="0.9840277777777777" right="0.39375" top="0.7875" bottom="0.7875" header="0.5118055555555555" footer="0.5118055555555555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user</cp:lastModifiedBy>
  <cp:lastPrinted>2012-10-17T04:42:20Z</cp:lastPrinted>
  <dcterms:created xsi:type="dcterms:W3CDTF">2012-05-25T08:15:01Z</dcterms:created>
  <dcterms:modified xsi:type="dcterms:W3CDTF">2012-10-17T04:42:27Z</dcterms:modified>
  <cp:category/>
  <cp:version/>
  <cp:contentType/>
  <cp:contentStatus/>
</cp:coreProperties>
</file>