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источники 2012" sheetId="1" r:id="rId1"/>
  </sheets>
  <definedNames>
    <definedName name="Excel_BuiltIn_Print_Titles">'источники 2012'!#REF!</definedName>
    <definedName name="_xlnm.Print_Area" localSheetId="0">'источники 2012'!$A$1:$N$40</definedName>
  </definedNames>
  <calcPr fullCalcOnLoad="1" fullPrecision="0"/>
</workbook>
</file>

<file path=xl/comments1.xml><?xml version="1.0" encoding="utf-8"?>
<comments xmlns="http://schemas.openxmlformats.org/spreadsheetml/2006/main">
  <authors>
    <author>budget_05_1</author>
  </authors>
  <commentList>
    <comment ref="N16" authorId="0">
      <text>
        <r>
          <rPr>
            <b/>
            <sz val="9"/>
            <rFont val="Tahoma"/>
            <family val="2"/>
          </rPr>
          <t>budget_05_1: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<sst xmlns="http://schemas.openxmlformats.org/spreadsheetml/2006/main" count="72" uniqueCount="66">
  <si>
    <t>Приложение 1</t>
  </si>
  <si>
    <t xml:space="preserve">к решению Череповецкой </t>
  </si>
  <si>
    <t>городской Думы</t>
  </si>
  <si>
    <t>от 06.12.2011 № 200</t>
  </si>
  <si>
    <t>ИСТОЧНИКИ</t>
  </si>
  <si>
    <t>внутреннего финансирования дефицита городского бюджета на 2012  год</t>
  </si>
  <si>
    <t>тыс. рублей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</si>
  <si>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</si>
  <si>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</si>
  <si>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Решение ЧГД от 06.12.2011 № 200</t>
  </si>
  <si>
    <t>Изменения</t>
  </si>
  <si>
    <t>2012 год</t>
  </si>
  <si>
    <t>2013 год</t>
  </si>
  <si>
    <t>2014 год</t>
  </si>
  <si>
    <t>000 01 00 00 00 00 0000 000</t>
  </si>
  <si>
    <t>Источники внутреннего финансирования  дефицитов 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</si>
  <si>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</si>
  <si>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</si>
  <si>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</si>
  <si>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</si>
  <si>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807 01 02 00 00 04 0000 710</t>
  </si>
  <si>
    <t>Получение  кредитов от кредитных организаций бюджетами 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</si>
  <si>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</si>
  <si>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807 01 02 00 00 04 0000 810</t>
  </si>
  <si>
    <t>Погашение бюджетами городских округов кредитов от кредитных организаций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</si>
  <si>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</si>
  <si>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</si>
  <si>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</si>
  <si>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</si>
  <si>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</si>
  <si>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</si>
  <si>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807 01 05 02 01 00 0000 510</t>
  </si>
  <si>
    <t>Увеличение прочих остатков денежных средств бюджетов</t>
  </si>
  <si>
    <t>807 01 05 02 01 04 0000 510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</si>
  <si>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</si>
  <si>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</si>
  <si>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</si>
  <si>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</si>
  <si>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 остатков средств бюджетов</t>
  </si>
  <si>
    <t>807 01 05 02 01 00 0000 610</t>
  </si>
  <si>
    <t>Уменьшение прочих остатков денежных средств бюджетов</t>
  </si>
  <si>
    <t>807 01 05 02 01 04 0000 610</t>
  </si>
  <si>
    <t>Уменьшение прочих остатков денежных средств  бюджетов городских округов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</si>
  <si>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</si>
  <si>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</si>
  <si>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</si>
  <si>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</si>
  <si>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811 01 06 01 00 00 0000 630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</si>
  <si>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</si>
  <si>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811 01 06 01 00 04 0000 630</t>
  </si>
  <si>
    <t>Средства от продажи акций и иных форм участия в капитале, находящихся в собственности городских округов</t>
  </si>
  <si>
    <t>Решения ЧГД от 13.06.2012 № 117</t>
  </si>
  <si>
    <t>Решение ЧГД от 25.09.2012 № 152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</si>
  <si>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</si>
  <si>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</si>
  <si>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</si>
  <si>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</si>
  <si>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</si>
  <si>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807 01 03 00 00 04 0000 710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</si>
  <si>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</si>
  <si>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</si>
  <si>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</si>
  <si>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807 01 03 00 00 04 0000 810</t>
  </si>
  <si>
    <t>000 01 02 00 00 00 0000 800</t>
  </si>
  <si>
    <t>Сумма</t>
  </si>
  <si>
    <t xml:space="preserve">от 16.10.2012  № 180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</si>
</sst>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4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horizontal="right" wrapText="1"/>
    </xf>
    <xf numFmtId="164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horizontal="right" wrapText="1"/>
    </xf>
    <xf numFmtId="164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showZeros="0" tabSelected="1" view="pageBreakPreview" zoomScale="81" zoomScaleSheetLayoutView="81" zoomScalePageLayoutView="0" workbookViewId="0" topLeftCell="B7">
      <selection activeCell="C10" sqref="C10"/>
    </sheetView>
  </sheetViews>
  <sheetFormatPr defaultColWidth="9.00390625" defaultRowHeight="12.75"/>
  <cols>
    <col min="1" max="1" width="0" style="1" hidden="1" customWidth="1"/>
    <col min="2" max="2" width="32.625" style="1" customWidth="1"/>
    <col min="3" max="3" width="80.75390625" style="1" customWidth="1"/>
    <col min="4" max="4" width="17.375" style="1" hidden="1" customWidth="1"/>
    <col min="5" max="5" width="15.75390625" style="1" hidden="1" customWidth="1"/>
    <col min="6" max="6" width="21.125" style="2" hidden="1" customWidth="1"/>
    <col min="7" max="8" width="14.75390625" style="1" hidden="1" customWidth="1"/>
    <col min="9" max="10" width="9.125" style="1" hidden="1" customWidth="1"/>
    <col min="11" max="11" width="16.75390625" style="1" hidden="1" customWidth="1"/>
    <col min="12" max="12" width="20.75390625" style="1" hidden="1" customWidth="1"/>
    <col min="13" max="13" width="16.375" style="1" hidden="1" customWidth="1"/>
    <col min="14" max="14" width="31.00390625" style="1" customWidth="1"/>
    <col min="15" max="15" width="15.25390625" style="1" bestFit="1" customWidth="1"/>
    <col min="16" max="16384" width="9.125" style="1" customWidth="1"/>
  </cols>
  <sheetData>
    <row r="1" spans="6:14" ht="18.75">
      <c r="F1" s="3"/>
      <c r="L1" s="3"/>
      <c r="N1" s="3" t="s">
        <v>0</v>
      </c>
    </row>
    <row r="2" spans="6:14" ht="18.75">
      <c r="F2" s="3"/>
      <c r="L2" s="3"/>
      <c r="N2" s="3" t="s">
        <v>1</v>
      </c>
    </row>
    <row r="3" spans="6:14" ht="18.75">
      <c r="F3" s="3"/>
      <c r="L3" s="3"/>
      <c r="N3" s="3" t="s">
        <v>2</v>
      </c>
    </row>
    <row r="4" spans="6:14" ht="18.75">
      <c r="F4" s="3"/>
      <c r="L4" s="3"/>
      <c r="N4" s="3" t="s">
        <v>65</v>
      </c>
    </row>
    <row r="5" spans="12:14" ht="18.75">
      <c r="L5" s="2"/>
      <c r="N5" s="2"/>
    </row>
    <row r="6" spans="6:14" ht="18.75">
      <c r="F6" s="3"/>
      <c r="L6" s="3"/>
      <c r="N6" s="3" t="s">
        <v>0</v>
      </c>
    </row>
    <row r="7" spans="6:14" ht="18.75">
      <c r="F7" s="3"/>
      <c r="L7" s="3"/>
      <c r="N7" s="3" t="s">
        <v>1</v>
      </c>
    </row>
    <row r="8" spans="6:14" ht="18.75">
      <c r="F8" s="3"/>
      <c r="L8" s="3"/>
      <c r="N8" s="3" t="s">
        <v>2</v>
      </c>
    </row>
    <row r="9" spans="6:14" ht="18.75">
      <c r="F9" s="3"/>
      <c r="L9" s="3"/>
      <c r="N9" s="3" t="s">
        <v>3</v>
      </c>
    </row>
    <row r="10" ht="18.75">
      <c r="F10" s="4"/>
    </row>
    <row r="11" spans="3:5" ht="18.75">
      <c r="C11" s="5"/>
      <c r="D11" s="5"/>
      <c r="E11" s="5"/>
    </row>
    <row r="12" spans="1:14" ht="18.75">
      <c r="A12" s="30" t="s">
        <v>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ht="18.75">
      <c r="A13" s="30" t="s">
        <v>5</v>
      </c>
      <c r="B13" s="30"/>
      <c r="C13" s="30"/>
      <c r="D13" s="30"/>
      <c r="E13" s="30"/>
      <c r="F13" s="30"/>
      <c r="G13" s="31"/>
      <c r="H13" s="31"/>
      <c r="I13" s="31"/>
      <c r="J13" s="31"/>
      <c r="K13" s="31"/>
      <c r="L13" s="31"/>
      <c r="M13" s="31"/>
      <c r="N13" s="31"/>
    </row>
    <row r="14" ht="18.75"/>
    <row r="15" spans="10:14" ht="18.75">
      <c r="J15" s="5"/>
      <c r="L15" s="5"/>
      <c r="N15" s="5" t="s">
        <v>6</v>
      </c>
    </row>
    <row r="16" spans="2:14" ht="91.5" customHeight="1">
      <c r="B16" s="6" t="s">
        <v>7</v>
      </c>
      <c r="C16" s="7" t="s">
        <v>8</v>
      </c>
      <c r="D16" s="6" t="s">
        <v>9</v>
      </c>
      <c r="E16" s="6" t="s">
        <v>10</v>
      </c>
      <c r="F16" s="25" t="s">
        <v>51</v>
      </c>
      <c r="G16" s="8" t="s">
        <v>11</v>
      </c>
      <c r="H16" s="9" t="s">
        <v>12</v>
      </c>
      <c r="I16" s="8" t="s">
        <v>12</v>
      </c>
      <c r="J16" s="9" t="s">
        <v>13</v>
      </c>
      <c r="K16" s="24" t="s">
        <v>10</v>
      </c>
      <c r="L16" s="25" t="s">
        <v>52</v>
      </c>
      <c r="M16" s="24" t="s">
        <v>10</v>
      </c>
      <c r="N16" s="29" t="s">
        <v>64</v>
      </c>
    </row>
    <row r="17" spans="2:14" ht="32.25" customHeight="1">
      <c r="B17" s="10" t="s">
        <v>14</v>
      </c>
      <c r="C17" s="10" t="s">
        <v>15</v>
      </c>
      <c r="D17" s="11">
        <f aca="true" t="shared" si="0" ref="D17:K17">D18+D28+D37</f>
        <v>367570.4</v>
      </c>
      <c r="E17" s="11">
        <f t="shared" si="0"/>
        <v>-66673</v>
      </c>
      <c r="F17" s="11">
        <f t="shared" si="0"/>
        <v>300897.4</v>
      </c>
      <c r="G17" s="12">
        <f t="shared" si="0"/>
        <v>-115000</v>
      </c>
      <c r="H17" s="13">
        <f t="shared" si="0"/>
        <v>-145000</v>
      </c>
      <c r="I17" s="12">
        <f t="shared" si="0"/>
        <v>0</v>
      </c>
      <c r="J17" s="13">
        <f t="shared" si="0"/>
        <v>0</v>
      </c>
      <c r="K17" s="11">
        <f t="shared" si="0"/>
        <v>0</v>
      </c>
      <c r="L17" s="26">
        <f>F17+K17</f>
        <v>300897.4</v>
      </c>
      <c r="M17" s="11">
        <f>M18+M28+M37+M23</f>
        <v>3823.8</v>
      </c>
      <c r="N17" s="27">
        <f>L17+M17</f>
        <v>304721.2</v>
      </c>
    </row>
    <row r="18" spans="2:14" ht="33" customHeight="1">
      <c r="B18" s="10" t="s">
        <v>16</v>
      </c>
      <c r="C18" s="10" t="s">
        <v>17</v>
      </c>
      <c r="D18" s="11">
        <f aca="true" t="shared" si="1" ref="D18:J18">SUM(D19)+D21</f>
        <v>367570.4</v>
      </c>
      <c r="E18" s="11">
        <f t="shared" si="1"/>
        <v>-218158.9</v>
      </c>
      <c r="F18" s="11">
        <f t="shared" si="1"/>
        <v>149411.5</v>
      </c>
      <c r="G18" s="12">
        <f t="shared" si="1"/>
        <v>-115000</v>
      </c>
      <c r="H18" s="13">
        <f t="shared" si="1"/>
        <v>-145000</v>
      </c>
      <c r="I18" s="12">
        <f t="shared" si="1"/>
        <v>0</v>
      </c>
      <c r="J18" s="13">
        <f t="shared" si="1"/>
        <v>0</v>
      </c>
      <c r="K18" s="11">
        <f>SUM(K19)+K21</f>
        <v>0</v>
      </c>
      <c r="L18" s="26">
        <f aca="true" t="shared" si="2" ref="L18:L36">F18+K18</f>
        <v>149411.5</v>
      </c>
      <c r="M18" s="11">
        <f>SUM(M19)+M21</f>
        <v>-41731</v>
      </c>
      <c r="N18" s="27">
        <f aca="true" t="shared" si="3" ref="N18:N36">L18+M18</f>
        <v>107680.5</v>
      </c>
    </row>
    <row r="19" spans="2:14" ht="45" customHeight="1">
      <c r="B19" s="10" t="s">
        <v>18</v>
      </c>
      <c r="C19" s="10" t="s">
        <v>19</v>
      </c>
      <c r="D19" s="11">
        <f aca="true" t="shared" si="4" ref="D19:M19">SUM(D20)</f>
        <v>367570.4</v>
      </c>
      <c r="E19" s="11">
        <f t="shared" si="4"/>
        <v>281841.1</v>
      </c>
      <c r="F19" s="11">
        <f t="shared" si="4"/>
        <v>649411.5</v>
      </c>
      <c r="G19" s="12">
        <f t="shared" si="4"/>
        <v>0</v>
      </c>
      <c r="H19" s="13">
        <f t="shared" si="4"/>
        <v>0</v>
      </c>
      <c r="I19" s="12">
        <f t="shared" si="4"/>
        <v>0</v>
      </c>
      <c r="J19" s="13">
        <f t="shared" si="4"/>
        <v>0</v>
      </c>
      <c r="K19" s="11">
        <f t="shared" si="4"/>
        <v>0</v>
      </c>
      <c r="L19" s="26">
        <f t="shared" si="2"/>
        <v>649411.5</v>
      </c>
      <c r="M19" s="11">
        <f t="shared" si="4"/>
        <v>-41731</v>
      </c>
      <c r="N19" s="27">
        <f t="shared" si="3"/>
        <v>607680.5</v>
      </c>
    </row>
    <row r="20" spans="2:14" ht="43.5" customHeight="1">
      <c r="B20" s="10" t="s">
        <v>20</v>
      </c>
      <c r="C20" s="10" t="s">
        <v>21</v>
      </c>
      <c r="D20" s="14">
        <v>367570.4</v>
      </c>
      <c r="E20" s="14">
        <v>281841.1</v>
      </c>
      <c r="F20" s="15">
        <f>D20+E20</f>
        <v>649411.5</v>
      </c>
      <c r="G20" s="12"/>
      <c r="H20" s="13"/>
      <c r="I20" s="12"/>
      <c r="J20" s="13"/>
      <c r="K20" s="14"/>
      <c r="L20" s="26">
        <f t="shared" si="2"/>
        <v>649411.5</v>
      </c>
      <c r="M20" s="14">
        <v>-41731</v>
      </c>
      <c r="N20" s="27">
        <f t="shared" si="3"/>
        <v>607680.5</v>
      </c>
    </row>
    <row r="21" spans="2:14" ht="41.25" customHeight="1">
      <c r="B21" s="16" t="s">
        <v>63</v>
      </c>
      <c r="C21" s="16" t="s">
        <v>22</v>
      </c>
      <c r="D21" s="15">
        <f aca="true" t="shared" si="5" ref="D21:M21">SUM(D22)</f>
        <v>0</v>
      </c>
      <c r="E21" s="15">
        <f t="shared" si="5"/>
        <v>-500000</v>
      </c>
      <c r="F21" s="15">
        <f t="shared" si="5"/>
        <v>-500000</v>
      </c>
      <c r="G21" s="17">
        <f t="shared" si="5"/>
        <v>-115000</v>
      </c>
      <c r="H21" s="18">
        <f t="shared" si="5"/>
        <v>-145000</v>
      </c>
      <c r="I21" s="17">
        <f t="shared" si="5"/>
        <v>0</v>
      </c>
      <c r="J21" s="18">
        <f t="shared" si="5"/>
        <v>0</v>
      </c>
      <c r="K21" s="15">
        <f t="shared" si="5"/>
        <v>0</v>
      </c>
      <c r="L21" s="26">
        <f t="shared" si="2"/>
        <v>-500000</v>
      </c>
      <c r="M21" s="15">
        <f t="shared" si="5"/>
        <v>0</v>
      </c>
      <c r="N21" s="27">
        <f t="shared" si="3"/>
        <v>-500000</v>
      </c>
    </row>
    <row r="22" spans="2:14" ht="42" customHeight="1">
      <c r="B22" s="16" t="s">
        <v>23</v>
      </c>
      <c r="C22" s="16" t="s">
        <v>24</v>
      </c>
      <c r="D22" s="19">
        <v>0</v>
      </c>
      <c r="E22" s="19">
        <v>-500000</v>
      </c>
      <c r="F22" s="15">
        <f>D22+E22</f>
        <v>-500000</v>
      </c>
      <c r="G22" s="20">
        <v>-115000</v>
      </c>
      <c r="H22" s="21">
        <v>-145000</v>
      </c>
      <c r="I22" s="17"/>
      <c r="J22" s="18"/>
      <c r="K22" s="19"/>
      <c r="L22" s="26">
        <f t="shared" si="2"/>
        <v>-500000</v>
      </c>
      <c r="M22" s="19"/>
      <c r="N22" s="27">
        <f t="shared" si="3"/>
        <v>-500000</v>
      </c>
    </row>
    <row r="23" spans="2:14" ht="42" customHeight="1">
      <c r="B23" s="16" t="s">
        <v>54</v>
      </c>
      <c r="C23" s="16" t="s">
        <v>53</v>
      </c>
      <c r="D23" s="19"/>
      <c r="E23" s="19"/>
      <c r="F23" s="15"/>
      <c r="G23" s="20"/>
      <c r="H23" s="21"/>
      <c r="I23" s="17"/>
      <c r="J23" s="18"/>
      <c r="K23" s="19"/>
      <c r="L23" s="26"/>
      <c r="M23" s="19">
        <f>M24-M26</f>
        <v>41731</v>
      </c>
      <c r="N23" s="27">
        <f t="shared" si="3"/>
        <v>41731</v>
      </c>
    </row>
    <row r="24" spans="2:14" ht="42" customHeight="1">
      <c r="B24" s="16" t="s">
        <v>56</v>
      </c>
      <c r="C24" s="16" t="s">
        <v>55</v>
      </c>
      <c r="D24" s="19"/>
      <c r="E24" s="19"/>
      <c r="F24" s="15"/>
      <c r="G24" s="20"/>
      <c r="H24" s="21"/>
      <c r="I24" s="17"/>
      <c r="J24" s="18"/>
      <c r="K24" s="19"/>
      <c r="L24" s="26"/>
      <c r="M24" s="19">
        <f>M25</f>
        <v>41731</v>
      </c>
      <c r="N24" s="27">
        <f t="shared" si="3"/>
        <v>41731</v>
      </c>
    </row>
    <row r="25" spans="2:14" ht="60.75" customHeight="1">
      <c r="B25" s="16" t="s">
        <v>58</v>
      </c>
      <c r="C25" s="16" t="s">
        <v>57</v>
      </c>
      <c r="D25" s="19"/>
      <c r="E25" s="19"/>
      <c r="F25" s="15"/>
      <c r="G25" s="20"/>
      <c r="H25" s="21"/>
      <c r="I25" s="17"/>
      <c r="J25" s="18"/>
      <c r="K25" s="19"/>
      <c r="L25" s="26"/>
      <c r="M25" s="19">
        <v>41731</v>
      </c>
      <c r="N25" s="27">
        <f t="shared" si="3"/>
        <v>41731</v>
      </c>
    </row>
    <row r="26" spans="2:14" ht="54.75" customHeight="1" hidden="1">
      <c r="B26" s="16" t="s">
        <v>60</v>
      </c>
      <c r="C26" s="16" t="s">
        <v>59</v>
      </c>
      <c r="D26" s="19"/>
      <c r="E26" s="19"/>
      <c r="F26" s="15"/>
      <c r="G26" s="20"/>
      <c r="H26" s="21"/>
      <c r="I26" s="17"/>
      <c r="J26" s="18"/>
      <c r="K26" s="19"/>
      <c r="L26" s="26"/>
      <c r="M26" s="19">
        <f>M27</f>
        <v>0</v>
      </c>
      <c r="N26" s="27">
        <f t="shared" si="3"/>
        <v>0</v>
      </c>
    </row>
    <row r="27" spans="2:14" ht="62.25" customHeight="1" hidden="1">
      <c r="B27" s="16" t="s">
        <v>62</v>
      </c>
      <c r="C27" s="16" t="s">
        <v>61</v>
      </c>
      <c r="D27" s="19"/>
      <c r="E27" s="19"/>
      <c r="F27" s="15"/>
      <c r="G27" s="20"/>
      <c r="H27" s="21"/>
      <c r="I27" s="17"/>
      <c r="J27" s="18"/>
      <c r="K27" s="19"/>
      <c r="L27" s="26"/>
      <c r="M27" s="19"/>
      <c r="N27" s="27">
        <f t="shared" si="3"/>
        <v>0</v>
      </c>
    </row>
    <row r="28" spans="2:14" ht="31.5" customHeight="1">
      <c r="B28" s="10" t="s">
        <v>25</v>
      </c>
      <c r="C28" s="10" t="s">
        <v>26</v>
      </c>
      <c r="D28" s="15">
        <f aca="true" t="shared" si="6" ref="D28:J28">D29+D33</f>
        <v>0</v>
      </c>
      <c r="E28" s="15">
        <f t="shared" si="6"/>
        <v>151485.9</v>
      </c>
      <c r="F28" s="15">
        <f t="shared" si="6"/>
        <v>151485.9</v>
      </c>
      <c r="G28" s="17">
        <f t="shared" si="6"/>
        <v>0</v>
      </c>
      <c r="H28" s="18">
        <f t="shared" si="6"/>
        <v>0</v>
      </c>
      <c r="I28" s="17">
        <f t="shared" si="6"/>
        <v>0</v>
      </c>
      <c r="J28" s="18">
        <f t="shared" si="6"/>
        <v>0</v>
      </c>
      <c r="K28" s="15">
        <f>K29+K33</f>
        <v>0</v>
      </c>
      <c r="L28" s="26">
        <f t="shared" si="2"/>
        <v>151485.9</v>
      </c>
      <c r="M28" s="15">
        <f>M29+M33</f>
        <v>3823.8</v>
      </c>
      <c r="N28" s="27">
        <f t="shared" si="3"/>
        <v>155309.7</v>
      </c>
    </row>
    <row r="29" spans="2:14" ht="28.5" customHeight="1">
      <c r="B29" s="16" t="s">
        <v>27</v>
      </c>
      <c r="C29" s="16" t="s">
        <v>28</v>
      </c>
      <c r="D29" s="15">
        <f aca="true" t="shared" si="7" ref="D29:M29">D30</f>
        <v>-7388113.3</v>
      </c>
      <c r="E29" s="15">
        <f t="shared" si="7"/>
        <v>-178278.9</v>
      </c>
      <c r="F29" s="15">
        <f t="shared" si="7"/>
        <v>-7566392.2</v>
      </c>
      <c r="G29" s="17">
        <f t="shared" si="7"/>
        <v>-6393352.7</v>
      </c>
      <c r="H29" s="18">
        <f t="shared" si="7"/>
        <v>-6106673.2</v>
      </c>
      <c r="I29" s="17">
        <f t="shared" si="7"/>
        <v>0</v>
      </c>
      <c r="J29" s="18">
        <f t="shared" si="7"/>
        <v>0</v>
      </c>
      <c r="K29" s="15">
        <f t="shared" si="7"/>
        <v>-32942.5</v>
      </c>
      <c r="L29" s="26">
        <f t="shared" si="2"/>
        <v>-7599334.7</v>
      </c>
      <c r="M29" s="15">
        <f t="shared" si="7"/>
        <v>-105918.7</v>
      </c>
      <c r="N29" s="27">
        <f t="shared" si="3"/>
        <v>-7705253.4</v>
      </c>
    </row>
    <row r="30" spans="2:14" ht="30" customHeight="1">
      <c r="B30" s="16" t="s">
        <v>29</v>
      </c>
      <c r="C30" s="22" t="s">
        <v>30</v>
      </c>
      <c r="D30" s="15">
        <f aca="true" t="shared" si="8" ref="D30:J30">D32</f>
        <v>-7388113.3</v>
      </c>
      <c r="E30" s="15">
        <f t="shared" si="8"/>
        <v>-178278.9</v>
      </c>
      <c r="F30" s="15">
        <f t="shared" si="8"/>
        <v>-7566392.2</v>
      </c>
      <c r="G30" s="17">
        <f t="shared" si="8"/>
        <v>-6393352.7</v>
      </c>
      <c r="H30" s="18">
        <f t="shared" si="8"/>
        <v>-6106673.2</v>
      </c>
      <c r="I30" s="17">
        <f t="shared" si="8"/>
        <v>0</v>
      </c>
      <c r="J30" s="18">
        <f t="shared" si="8"/>
        <v>0</v>
      </c>
      <c r="K30" s="15">
        <f>K32</f>
        <v>-32942.5</v>
      </c>
      <c r="L30" s="26">
        <f t="shared" si="2"/>
        <v>-7599334.7</v>
      </c>
      <c r="M30" s="15">
        <f>M32</f>
        <v>-105918.7</v>
      </c>
      <c r="N30" s="27">
        <f t="shared" si="3"/>
        <v>-7705253.4</v>
      </c>
    </row>
    <row r="31" spans="2:14" ht="31.5" customHeight="1">
      <c r="B31" s="16" t="s">
        <v>31</v>
      </c>
      <c r="C31" s="16" t="s">
        <v>32</v>
      </c>
      <c r="D31" s="15">
        <f aca="true" t="shared" si="9" ref="D31:M31">D32</f>
        <v>-7388113.3</v>
      </c>
      <c r="E31" s="15">
        <f t="shared" si="9"/>
        <v>-178278.9</v>
      </c>
      <c r="F31" s="15">
        <f t="shared" si="9"/>
        <v>-7566392.2</v>
      </c>
      <c r="G31" s="17">
        <f t="shared" si="9"/>
        <v>-6393352.7</v>
      </c>
      <c r="H31" s="18">
        <f t="shared" si="9"/>
        <v>-6106673.2</v>
      </c>
      <c r="I31" s="17">
        <f t="shared" si="9"/>
        <v>0</v>
      </c>
      <c r="J31" s="18">
        <f t="shared" si="9"/>
        <v>0</v>
      </c>
      <c r="K31" s="15">
        <f t="shared" si="9"/>
        <v>-32942.5</v>
      </c>
      <c r="L31" s="26">
        <f t="shared" si="2"/>
        <v>-7599334.7</v>
      </c>
      <c r="M31" s="15">
        <f t="shared" si="9"/>
        <v>-105918.7</v>
      </c>
      <c r="N31" s="27">
        <f t="shared" si="3"/>
        <v>-7705253.4</v>
      </c>
    </row>
    <row r="32" spans="2:15" ht="37.5">
      <c r="B32" s="16" t="s">
        <v>33</v>
      </c>
      <c r="C32" s="16" t="s">
        <v>34</v>
      </c>
      <c r="D32" s="19">
        <f>-7020542.9-367570.4</f>
        <v>-7388113.3</v>
      </c>
      <c r="E32" s="19">
        <f>-281841.1+970972.3-867410.1</f>
        <v>-178278.9</v>
      </c>
      <c r="F32" s="15">
        <f>D32+E32</f>
        <v>-7566392.2</v>
      </c>
      <c r="G32" s="20">
        <v>-6393352.7</v>
      </c>
      <c r="H32" s="21">
        <v>-6106673.2</v>
      </c>
      <c r="I32" s="17"/>
      <c r="J32" s="18"/>
      <c r="K32" s="19">
        <v>-32942.5</v>
      </c>
      <c r="L32" s="26">
        <f t="shared" si="2"/>
        <v>-7599334.7</v>
      </c>
      <c r="M32" s="19">
        <f>-32000-73918.7</f>
        <v>-105918.7</v>
      </c>
      <c r="N32" s="27">
        <f t="shared" si="3"/>
        <v>-7705253.4</v>
      </c>
      <c r="O32" s="28"/>
    </row>
    <row r="33" spans="2:14" ht="27.75" customHeight="1">
      <c r="B33" s="10" t="s">
        <v>35</v>
      </c>
      <c r="C33" s="16" t="s">
        <v>36</v>
      </c>
      <c r="D33" s="15">
        <f aca="true" t="shared" si="10" ref="D33:M34">SUM(D34)</f>
        <v>7388113.3</v>
      </c>
      <c r="E33" s="15">
        <f t="shared" si="10"/>
        <v>329764.8</v>
      </c>
      <c r="F33" s="15">
        <f t="shared" si="10"/>
        <v>7717878.1</v>
      </c>
      <c r="G33" s="17">
        <f t="shared" si="10"/>
        <v>6393352.7</v>
      </c>
      <c r="H33" s="18">
        <f t="shared" si="10"/>
        <v>6106673.2</v>
      </c>
      <c r="I33" s="17">
        <f t="shared" si="10"/>
        <v>0</v>
      </c>
      <c r="J33" s="18">
        <f t="shared" si="10"/>
        <v>0</v>
      </c>
      <c r="K33" s="15">
        <f t="shared" si="10"/>
        <v>32942.5</v>
      </c>
      <c r="L33" s="26">
        <f t="shared" si="2"/>
        <v>7750820.6</v>
      </c>
      <c r="M33" s="15">
        <f t="shared" si="10"/>
        <v>109742.5</v>
      </c>
      <c r="N33" s="27">
        <f t="shared" si="3"/>
        <v>7860563.1</v>
      </c>
    </row>
    <row r="34" spans="2:14" ht="33.75" customHeight="1">
      <c r="B34" s="16" t="s">
        <v>37</v>
      </c>
      <c r="C34" s="16" t="s">
        <v>38</v>
      </c>
      <c r="D34" s="15">
        <f t="shared" si="10"/>
        <v>7388113.3</v>
      </c>
      <c r="E34" s="15">
        <f t="shared" si="10"/>
        <v>329764.8</v>
      </c>
      <c r="F34" s="15">
        <f t="shared" si="10"/>
        <v>7717878.1</v>
      </c>
      <c r="G34" s="17">
        <f t="shared" si="10"/>
        <v>6393352.7</v>
      </c>
      <c r="H34" s="18">
        <f t="shared" si="10"/>
        <v>6106673.2</v>
      </c>
      <c r="I34" s="17">
        <f t="shared" si="10"/>
        <v>0</v>
      </c>
      <c r="J34" s="18">
        <f t="shared" si="10"/>
        <v>0</v>
      </c>
      <c r="K34" s="15">
        <f t="shared" si="10"/>
        <v>32942.5</v>
      </c>
      <c r="L34" s="26">
        <f t="shared" si="2"/>
        <v>7750820.6</v>
      </c>
      <c r="M34" s="15">
        <f t="shared" si="10"/>
        <v>109742.5</v>
      </c>
      <c r="N34" s="27">
        <f t="shared" si="3"/>
        <v>7860563.1</v>
      </c>
    </row>
    <row r="35" spans="2:14" ht="30" customHeight="1">
      <c r="B35" s="16" t="s">
        <v>39</v>
      </c>
      <c r="C35" s="16" t="s">
        <v>40</v>
      </c>
      <c r="D35" s="15">
        <f aca="true" t="shared" si="11" ref="D35:M35">D36</f>
        <v>7388113.3</v>
      </c>
      <c r="E35" s="15">
        <f t="shared" si="11"/>
        <v>329764.8</v>
      </c>
      <c r="F35" s="15">
        <f t="shared" si="11"/>
        <v>7717878.1</v>
      </c>
      <c r="G35" s="17">
        <f t="shared" si="11"/>
        <v>6393352.7</v>
      </c>
      <c r="H35" s="18">
        <f t="shared" si="11"/>
        <v>6106673.2</v>
      </c>
      <c r="I35" s="17">
        <f t="shared" si="11"/>
        <v>0</v>
      </c>
      <c r="J35" s="18">
        <f t="shared" si="11"/>
        <v>0</v>
      </c>
      <c r="K35" s="15">
        <f t="shared" si="11"/>
        <v>32942.5</v>
      </c>
      <c r="L35" s="26">
        <f t="shared" si="2"/>
        <v>7750820.6</v>
      </c>
      <c r="M35" s="15">
        <f t="shared" si="11"/>
        <v>109742.5</v>
      </c>
      <c r="N35" s="27">
        <f t="shared" si="3"/>
        <v>7860563.1</v>
      </c>
    </row>
    <row r="36" spans="2:15" ht="36.75" customHeight="1">
      <c r="B36" s="16" t="s">
        <v>41</v>
      </c>
      <c r="C36" s="16" t="s">
        <v>42</v>
      </c>
      <c r="D36" s="19">
        <v>7388113.3</v>
      </c>
      <c r="E36" s="19">
        <f>500000-1037645.3+867410.1</f>
        <v>329764.8</v>
      </c>
      <c r="F36" s="15">
        <f>D36+E36</f>
        <v>7717878.1</v>
      </c>
      <c r="G36" s="20">
        <f>6278352.7+115000</f>
        <v>6393352.7</v>
      </c>
      <c r="H36" s="21">
        <f>5961673.2+145000</f>
        <v>6106673.2</v>
      </c>
      <c r="I36" s="17"/>
      <c r="J36" s="18"/>
      <c r="K36" s="19">
        <v>32942.5</v>
      </c>
      <c r="L36" s="26">
        <f t="shared" si="2"/>
        <v>7750820.6</v>
      </c>
      <c r="M36" s="19">
        <f>35823.8+73918.7</f>
        <v>109742.5</v>
      </c>
      <c r="N36" s="27">
        <f t="shared" si="3"/>
        <v>7860563.1</v>
      </c>
      <c r="O36" s="28"/>
    </row>
    <row r="37" spans="2:10" ht="24.75" customHeight="1" hidden="1">
      <c r="B37" s="10" t="s">
        <v>43</v>
      </c>
      <c r="C37" s="10" t="s">
        <v>44</v>
      </c>
      <c r="D37" s="10"/>
      <c r="E37" s="10"/>
      <c r="F37" s="17">
        <f>F38</f>
        <v>0</v>
      </c>
      <c r="G37" s="20"/>
      <c r="H37" s="21"/>
      <c r="I37" s="17">
        <f>I38</f>
        <v>0</v>
      </c>
      <c r="J37" s="17">
        <f>J38</f>
        <v>0</v>
      </c>
    </row>
    <row r="38" spans="2:10" ht="35.25" customHeight="1" hidden="1">
      <c r="B38" s="16" t="s">
        <v>45</v>
      </c>
      <c r="C38" s="16" t="s">
        <v>46</v>
      </c>
      <c r="D38" s="16"/>
      <c r="E38" s="16"/>
      <c r="F38" s="17">
        <f>SUM(F39)</f>
        <v>0</v>
      </c>
      <c r="G38" s="20"/>
      <c r="H38" s="21"/>
      <c r="I38" s="17">
        <f>SUM(I39)</f>
        <v>0</v>
      </c>
      <c r="J38" s="17">
        <f>SUM(J39)</f>
        <v>0</v>
      </c>
    </row>
    <row r="39" spans="2:10" ht="38.25" customHeight="1" hidden="1">
      <c r="B39" s="16" t="s">
        <v>47</v>
      </c>
      <c r="C39" s="16" t="s">
        <v>48</v>
      </c>
      <c r="D39" s="16"/>
      <c r="E39" s="16"/>
      <c r="F39" s="17">
        <f>F40</f>
        <v>0</v>
      </c>
      <c r="G39" s="20"/>
      <c r="H39" s="21"/>
      <c r="I39" s="17">
        <f>I40</f>
        <v>0</v>
      </c>
      <c r="J39" s="17">
        <f>J40</f>
        <v>0</v>
      </c>
    </row>
    <row r="40" spans="2:10" ht="37.5" customHeight="1" hidden="1">
      <c r="B40" s="16" t="s">
        <v>49</v>
      </c>
      <c r="C40" s="16" t="s">
        <v>50</v>
      </c>
      <c r="D40" s="16"/>
      <c r="E40" s="16"/>
      <c r="F40" s="17"/>
      <c r="G40" s="20"/>
      <c r="H40" s="21"/>
      <c r="I40" s="17"/>
      <c r="J40" s="17"/>
    </row>
    <row r="41" spans="3:5" ht="18.75">
      <c r="C41" s="23"/>
      <c r="D41" s="23"/>
      <c r="E41" s="23"/>
    </row>
    <row r="42" spans="3:5" ht="18.75">
      <c r="C42" s="23"/>
      <c r="D42" s="23"/>
      <c r="E42" s="23"/>
    </row>
    <row r="43" spans="3:5" ht="18.75">
      <c r="C43" s="23"/>
      <c r="D43" s="23"/>
      <c r="E43" s="23"/>
    </row>
    <row r="44" spans="3:5" ht="18.75">
      <c r="C44" s="23"/>
      <c r="D44" s="23"/>
      <c r="E44" s="23"/>
    </row>
    <row r="45" spans="3:5" ht="18.75">
      <c r="C45" s="23"/>
      <c r="D45" s="23"/>
      <c r="E45" s="23"/>
    </row>
    <row r="46" spans="3:5" ht="18.75">
      <c r="C46" s="23"/>
      <c r="D46" s="23"/>
      <c r="E46" s="23"/>
    </row>
    <row r="47" spans="3:5" ht="18.75">
      <c r="C47" s="23"/>
      <c r="D47" s="23"/>
      <c r="E47" s="23"/>
    </row>
    <row r="48" spans="3:5" ht="18.75">
      <c r="C48" s="23"/>
      <c r="D48" s="23"/>
      <c r="E48" s="23"/>
    </row>
    <row r="49" spans="3:5" ht="18.75">
      <c r="C49" s="23"/>
      <c r="D49" s="23"/>
      <c r="E49" s="23"/>
    </row>
    <row r="50" spans="3:5" ht="18.75">
      <c r="C50" s="23"/>
      <c r="D50" s="23"/>
      <c r="E50" s="23"/>
    </row>
    <row r="51" spans="3:5" ht="18.75">
      <c r="C51" s="23"/>
      <c r="D51" s="23"/>
      <c r="E51" s="23"/>
    </row>
    <row r="52" spans="3:5" ht="18.75">
      <c r="C52" s="23"/>
      <c r="D52" s="23"/>
      <c r="E52" s="23"/>
    </row>
    <row r="53" spans="3:5" ht="18.75">
      <c r="C53" s="23"/>
      <c r="D53" s="23"/>
      <c r="E53" s="23"/>
    </row>
    <row r="54" spans="3:5" ht="18.75">
      <c r="C54" s="23"/>
      <c r="D54" s="23"/>
      <c r="E54" s="23"/>
    </row>
    <row r="55" spans="3:5" ht="18.75">
      <c r="C55" s="23"/>
      <c r="D55" s="23"/>
      <c r="E55" s="23"/>
    </row>
    <row r="56" spans="3:5" ht="18.75">
      <c r="C56" s="23"/>
      <c r="D56" s="23"/>
      <c r="E56" s="23"/>
    </row>
    <row r="57" spans="3:5" ht="18.75">
      <c r="C57" s="23"/>
      <c r="D57" s="23"/>
      <c r="E57" s="23"/>
    </row>
    <row r="58" spans="3:5" ht="18.75">
      <c r="C58" s="23"/>
      <c r="D58" s="23"/>
      <c r="E58" s="23"/>
    </row>
    <row r="59" spans="3:5" ht="18.75">
      <c r="C59" s="23"/>
      <c r="D59" s="23"/>
      <c r="E59" s="23"/>
    </row>
    <row r="60" spans="3:5" ht="18.75">
      <c r="C60" s="23"/>
      <c r="D60" s="23"/>
      <c r="E60" s="23"/>
    </row>
    <row r="61" spans="3:5" ht="18.75">
      <c r="C61" s="23"/>
      <c r="D61" s="23"/>
      <c r="E61" s="23"/>
    </row>
    <row r="62" spans="3:5" ht="18.75">
      <c r="C62" s="23"/>
      <c r="D62" s="23"/>
      <c r="E62" s="23"/>
    </row>
    <row r="63" spans="3:5" ht="18.75">
      <c r="C63" s="23"/>
      <c r="D63" s="23"/>
      <c r="E63" s="23"/>
    </row>
    <row r="64" spans="3:5" ht="18.75">
      <c r="C64" s="23"/>
      <c r="D64" s="23"/>
      <c r="E64" s="23"/>
    </row>
    <row r="65" spans="3:5" ht="18.75">
      <c r="C65" s="23"/>
      <c r="D65" s="23"/>
      <c r="E65" s="23"/>
    </row>
    <row r="66" spans="3:5" ht="18.75">
      <c r="C66" s="23"/>
      <c r="D66" s="23"/>
      <c r="E66" s="23"/>
    </row>
    <row r="67" spans="3:5" ht="18.75">
      <c r="C67" s="23"/>
      <c r="D67" s="23"/>
      <c r="E67" s="23"/>
    </row>
    <row r="68" spans="3:5" ht="18.75">
      <c r="C68" s="23"/>
      <c r="D68" s="23"/>
      <c r="E68" s="23"/>
    </row>
    <row r="69" spans="3:5" ht="18.75">
      <c r="C69" s="23"/>
      <c r="D69" s="23"/>
      <c r="E69" s="23"/>
    </row>
    <row r="70" spans="3:5" ht="18.75">
      <c r="C70" s="23"/>
      <c r="D70" s="23"/>
      <c r="E70" s="23"/>
    </row>
    <row r="71" spans="3:5" ht="18.75">
      <c r="C71" s="23"/>
      <c r="D71" s="23"/>
      <c r="E71" s="23"/>
    </row>
    <row r="72" spans="3:5" ht="18.75">
      <c r="C72" s="23"/>
      <c r="D72" s="23"/>
      <c r="E72" s="23"/>
    </row>
    <row r="73" spans="3:5" ht="18.75">
      <c r="C73" s="23"/>
      <c r="D73" s="23"/>
      <c r="E73" s="23"/>
    </row>
    <row r="74" spans="3:5" ht="18.75">
      <c r="C74" s="23"/>
      <c r="D74" s="23"/>
      <c r="E74" s="23"/>
    </row>
    <row r="75" spans="3:5" ht="18.75">
      <c r="C75" s="23"/>
      <c r="D75" s="23"/>
      <c r="E75" s="23"/>
    </row>
    <row r="76" spans="3:5" ht="18.75">
      <c r="C76" s="23"/>
      <c r="D76" s="23"/>
      <c r="E76" s="23"/>
    </row>
    <row r="77" spans="3:5" ht="18.75">
      <c r="C77" s="23"/>
      <c r="D77" s="23"/>
      <c r="E77" s="23"/>
    </row>
    <row r="78" spans="3:5" ht="18.75">
      <c r="C78" s="23"/>
      <c r="D78" s="23"/>
      <c r="E78" s="23"/>
    </row>
    <row r="79" spans="3:5" ht="18.75">
      <c r="C79" s="23"/>
      <c r="D79" s="23"/>
      <c r="E79" s="23"/>
    </row>
    <row r="80" spans="3:5" ht="18.75">
      <c r="C80" s="23"/>
      <c r="D80" s="23"/>
      <c r="E80" s="23"/>
    </row>
    <row r="81" spans="3:5" ht="18.75">
      <c r="C81" s="23"/>
      <c r="D81" s="23"/>
      <c r="E81" s="23"/>
    </row>
    <row r="82" spans="3:5" ht="18.75">
      <c r="C82" s="23"/>
      <c r="D82" s="23"/>
      <c r="E82" s="23"/>
    </row>
    <row r="83" spans="3:5" ht="18.75">
      <c r="C83" s="23"/>
      <c r="D83" s="23"/>
      <c r="E83" s="23"/>
    </row>
    <row r="84" spans="3:5" ht="18.75">
      <c r="C84" s="23"/>
      <c r="D84" s="23"/>
      <c r="E84" s="23"/>
    </row>
    <row r="85" spans="3:5" ht="18.75">
      <c r="C85" s="23"/>
      <c r="D85" s="23"/>
      <c r="E85" s="23"/>
    </row>
    <row r="86" spans="3:5" ht="18.75">
      <c r="C86" s="23"/>
      <c r="D86" s="23"/>
      <c r="E86" s="23"/>
    </row>
    <row r="87" spans="3:5" ht="18.75">
      <c r="C87" s="23"/>
      <c r="D87" s="23"/>
      <c r="E87" s="23"/>
    </row>
    <row r="88" spans="3:5" ht="18.75">
      <c r="C88" s="23"/>
      <c r="D88" s="23"/>
      <c r="E88" s="23"/>
    </row>
    <row r="89" spans="3:5" ht="18.75">
      <c r="C89" s="23"/>
      <c r="D89" s="23"/>
      <c r="E89" s="23"/>
    </row>
    <row r="90" spans="3:5" ht="18.75">
      <c r="C90" s="23"/>
      <c r="D90" s="23"/>
      <c r="E90" s="23"/>
    </row>
    <row r="91" spans="3:5" ht="18.75">
      <c r="C91" s="23"/>
      <c r="D91" s="23"/>
      <c r="E91" s="23"/>
    </row>
    <row r="92" spans="3:5" ht="18.75">
      <c r="C92" s="23"/>
      <c r="D92" s="23"/>
      <c r="E92" s="23"/>
    </row>
    <row r="93" spans="3:5" ht="18.75">
      <c r="C93" s="23"/>
      <c r="D93" s="23"/>
      <c r="E93" s="23"/>
    </row>
    <row r="94" spans="3:5" ht="18.75">
      <c r="C94" s="23"/>
      <c r="D94" s="23"/>
      <c r="E94" s="23"/>
    </row>
    <row r="95" spans="3:5" ht="18.75">
      <c r="C95" s="23"/>
      <c r="D95" s="23"/>
      <c r="E95" s="23"/>
    </row>
    <row r="96" spans="3:5" ht="18.75">
      <c r="C96" s="23"/>
      <c r="D96" s="23"/>
      <c r="E96" s="23"/>
    </row>
    <row r="97" spans="3:5" ht="18.75">
      <c r="C97" s="23"/>
      <c r="D97" s="23"/>
      <c r="E97" s="23"/>
    </row>
    <row r="98" spans="3:5" ht="18.75">
      <c r="C98" s="23"/>
      <c r="D98" s="23"/>
      <c r="E98" s="23"/>
    </row>
    <row r="99" spans="3:5" ht="18.75">
      <c r="C99" s="23"/>
      <c r="D99" s="23"/>
      <c r="E99" s="23"/>
    </row>
    <row r="100" spans="3:5" ht="18.75">
      <c r="C100" s="23"/>
      <c r="D100" s="23"/>
      <c r="E100" s="23"/>
    </row>
    <row r="101" spans="3:5" ht="18.75">
      <c r="C101" s="23"/>
      <c r="D101" s="23"/>
      <c r="E101" s="23"/>
    </row>
    <row r="102" spans="3:5" ht="18.75">
      <c r="C102" s="23"/>
      <c r="D102" s="23"/>
      <c r="E102" s="23"/>
    </row>
    <row r="103" spans="3:5" ht="18.75">
      <c r="C103" s="23"/>
      <c r="D103" s="23"/>
      <c r="E103" s="23"/>
    </row>
    <row r="104" spans="3:5" ht="18.75">
      <c r="C104" s="23"/>
      <c r="D104" s="23"/>
      <c r="E104" s="23"/>
    </row>
    <row r="105" spans="3:5" ht="18.75">
      <c r="C105" s="23"/>
      <c r="D105" s="23"/>
      <c r="E105" s="23"/>
    </row>
    <row r="106" spans="3:5" ht="18.75">
      <c r="C106" s="23"/>
      <c r="D106" s="23"/>
      <c r="E106" s="23"/>
    </row>
    <row r="107" spans="3:5" ht="18.75">
      <c r="C107" s="23"/>
      <c r="D107" s="23"/>
      <c r="E107" s="23"/>
    </row>
    <row r="108" spans="3:5" ht="18.75">
      <c r="C108" s="23"/>
      <c r="D108" s="23"/>
      <c r="E108" s="23"/>
    </row>
    <row r="109" spans="3:5" ht="18.75">
      <c r="C109" s="23"/>
      <c r="D109" s="23"/>
      <c r="E109" s="23"/>
    </row>
    <row r="110" spans="3:5" ht="18.75">
      <c r="C110" s="23"/>
      <c r="D110" s="23"/>
      <c r="E110" s="23"/>
    </row>
    <row r="111" spans="3:5" ht="18.75">
      <c r="C111" s="23"/>
      <c r="D111" s="23"/>
      <c r="E111" s="23"/>
    </row>
    <row r="112" spans="3:5" ht="18.75">
      <c r="C112" s="23"/>
      <c r="D112" s="23"/>
      <c r="E112" s="23"/>
    </row>
    <row r="113" spans="3:5" ht="18.75">
      <c r="C113" s="23"/>
      <c r="D113" s="23"/>
      <c r="E113" s="23"/>
    </row>
    <row r="114" spans="3:5" ht="18.75">
      <c r="C114" s="23"/>
      <c r="D114" s="23"/>
      <c r="E114" s="23"/>
    </row>
    <row r="115" spans="3:5" ht="18.75">
      <c r="C115" s="23"/>
      <c r="D115" s="23"/>
      <c r="E115" s="23"/>
    </row>
    <row r="116" spans="3:5" ht="18.75">
      <c r="C116" s="23"/>
      <c r="D116" s="23"/>
      <c r="E116" s="23"/>
    </row>
    <row r="117" spans="3:5" ht="18.75">
      <c r="C117" s="23"/>
      <c r="D117" s="23"/>
      <c r="E117" s="23"/>
    </row>
    <row r="118" spans="3:5" ht="18.75">
      <c r="C118" s="23"/>
      <c r="D118" s="23"/>
      <c r="E118" s="23"/>
    </row>
    <row r="119" spans="3:5" ht="18.75">
      <c r="C119" s="23"/>
      <c r="D119" s="23"/>
      <c r="E119" s="23"/>
    </row>
    <row r="120" spans="3:5" ht="18.75">
      <c r="C120" s="23"/>
      <c r="D120" s="23"/>
      <c r="E120" s="23"/>
    </row>
    <row r="121" spans="3:5" ht="18.75">
      <c r="C121" s="23"/>
      <c r="D121" s="23"/>
      <c r="E121" s="23"/>
    </row>
  </sheetData>
  <sheetProtection selectLockedCells="1" selectUnlockedCells="1"/>
  <mergeCells count="2">
    <mergeCell ref="A12:N12"/>
    <mergeCell ref="A13:N13"/>
  </mergeCells>
  <printOptions horizontalCentered="1"/>
  <pageMargins left="0.9840277777777777" right="0.39375" top="0.7875" bottom="0.7875" header="0.5118055555555555" footer="0.5118055555555555"/>
  <pageSetup fitToHeight="1" fitToWidth="1" horizontalDpi="300" verticalDpi="300" orientation="portrait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bud_05_2</cp:lastModifiedBy>
  <cp:lastPrinted>2012-10-17T10:34:21Z</cp:lastPrinted>
  <dcterms:modified xsi:type="dcterms:W3CDTF">2012-10-17T10:41:47Z</dcterms:modified>
  <cp:category/>
  <cp:version/>
  <cp:contentType/>
  <cp:contentStatus/>
</cp:coreProperties>
</file>