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6465" activeTab="0"/>
  </bookViews>
  <sheets>
    <sheet name="целевые программы" sheetId="1" r:id="rId1"/>
  </sheets>
  <definedNames>
    <definedName name="_xlnm.Print_Titles" localSheetId="0">'целевые программы'!$17:$17</definedName>
    <definedName name="_xlnm.Print_Area" localSheetId="0">'целевые программы'!$A$1:$G$103</definedName>
  </definedNames>
  <calcPr fullCalcOnLoad="1"/>
</workbook>
</file>

<file path=xl/sharedStrings.xml><?xml version="1.0" encoding="utf-8"?>
<sst xmlns="http://schemas.openxmlformats.org/spreadsheetml/2006/main" count="337" uniqueCount="95">
  <si>
    <t>Природоохранные мероприятия</t>
  </si>
  <si>
    <t>Национальная экономика</t>
  </si>
  <si>
    <t>Субсидии юридическим лицам</t>
  </si>
  <si>
    <t>Долгосрочная целевая программа "Спортивный город" на 2009-2011 годы</t>
  </si>
  <si>
    <t>04</t>
  </si>
  <si>
    <t>006</t>
  </si>
  <si>
    <t>Другие вопросы в области национальной экономики</t>
  </si>
  <si>
    <t>Наименование</t>
  </si>
  <si>
    <t>Раздел</t>
  </si>
  <si>
    <t>ПР</t>
  </si>
  <si>
    <t>ЦСР</t>
  </si>
  <si>
    <t>ВР</t>
  </si>
  <si>
    <t>01</t>
  </si>
  <si>
    <t>05</t>
  </si>
  <si>
    <t>06</t>
  </si>
  <si>
    <t>07</t>
  </si>
  <si>
    <t>09</t>
  </si>
  <si>
    <t>08</t>
  </si>
  <si>
    <t>Другие вопросы в области охраны окружающей среды</t>
  </si>
  <si>
    <t>Другие вопросы в области образования</t>
  </si>
  <si>
    <t>10</t>
  </si>
  <si>
    <t>079</t>
  </si>
  <si>
    <t>14</t>
  </si>
  <si>
    <t>Другие вопросы в области здравоохранения, физической культуры и спорта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</si>
  <si>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</si>
  <si>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</t>
  </si>
  <si>
    <t>Социальное обеспечение населения</t>
  </si>
  <si>
    <t>500</t>
  </si>
  <si>
    <t>443</t>
  </si>
  <si>
    <t>Физическая культура и спорт</t>
  </si>
  <si>
    <t xml:space="preserve"> Общегосударственные вопросы</t>
  </si>
  <si>
    <t xml:space="preserve"> Другие общегосударственные вопросы</t>
  </si>
  <si>
    <t xml:space="preserve">   Выполнение функций органами местного самоуправления </t>
  </si>
  <si>
    <t xml:space="preserve"> Национальная безопасность и правоохранительная деятельность</t>
  </si>
  <si>
    <t xml:space="preserve"> Образование</t>
  </si>
  <si>
    <t xml:space="preserve"> Здравоохранение и спорт</t>
  </si>
  <si>
    <t>Долгосрочная целевая программа "Здоровый город" на 2009-2012 годы</t>
  </si>
  <si>
    <t>Долгосрочная целевая программа "Обеспечение жильем молодых семей" на 2009-2010 годы</t>
  </si>
  <si>
    <t>Долгосрочная целевая программа "Экология города" на 2009-2015 годы</t>
  </si>
  <si>
    <t>Здравоохранение и спорт</t>
  </si>
  <si>
    <t>Мероприятия в области здравоохранения, спорта и физической культуры</t>
  </si>
  <si>
    <t>Образование</t>
  </si>
  <si>
    <t>Охрана окружающей среды</t>
  </si>
  <si>
    <t>12</t>
  </si>
  <si>
    <t>022</t>
  </si>
  <si>
    <t xml:space="preserve">    Мероприятия в сфере образования</t>
  </si>
  <si>
    <t>Другие вопросы в области культуры, кинематографии и средств массовой информации</t>
  </si>
  <si>
    <t xml:space="preserve">  Мероприятия по поддержке и развитию культуры, искусства, кинематографии, средств массовой информации и архивного дела</t>
  </si>
  <si>
    <t>023</t>
  </si>
  <si>
    <t>Социальная политика</t>
  </si>
  <si>
    <t>Другие вопросы в области социальной политики</t>
  </si>
  <si>
    <t xml:space="preserve">    Мероприятия в области социальной политики</t>
  </si>
  <si>
    <t>068</t>
  </si>
  <si>
    <t xml:space="preserve">  Мероприятия в области здравоохранения, спорта и физической культуры, туризма</t>
  </si>
  <si>
    <t xml:space="preserve">   Субсидии на обеспечение жильем </t>
  </si>
  <si>
    <t>501</t>
  </si>
  <si>
    <t xml:space="preserve"> Молодежная политика и оздоровление детей</t>
  </si>
  <si>
    <t xml:space="preserve">  Бюджетные инвестиции </t>
  </si>
  <si>
    <t>003</t>
  </si>
  <si>
    <t>Культура, кинематография и средства массовой информации</t>
  </si>
  <si>
    <t>795 01 00</t>
  </si>
  <si>
    <t>795 02 00</t>
  </si>
  <si>
    <t>795 03 00</t>
  </si>
  <si>
    <t>795 04 00</t>
  </si>
  <si>
    <t>795 05 00</t>
  </si>
  <si>
    <t xml:space="preserve">  Субсидии юридическим лицам</t>
  </si>
  <si>
    <t>Долгосрочная целевая муниципальная программа развития субъектов  малого и среднего предпринимательства в городе Череповце на 2009-2012 годы</t>
  </si>
  <si>
    <t>Выполнение функций органами местного самоуправления</t>
  </si>
  <si>
    <t>Всего</t>
  </si>
  <si>
    <t xml:space="preserve">Другие вопросы в области здравоохранения, физической культуры и спорта  </t>
  </si>
  <si>
    <t>795 08 00</t>
  </si>
  <si>
    <t xml:space="preserve">  Погашение задолженности по городской целевой программе "Здоровый город" за 2008 год</t>
  </si>
  <si>
    <t>Другие общегосударственные вопросы</t>
  </si>
  <si>
    <t>795 07 00</t>
  </si>
  <si>
    <t xml:space="preserve">   Погашение задолженности по городской целевой программе "Снижение  воздействия факторов окружающей среды на здоровье населения, проживающего в зоне влияния промышленных предприятий" за 2008 год</t>
  </si>
  <si>
    <t xml:space="preserve">    Природоохранные мероприятия</t>
  </si>
  <si>
    <t xml:space="preserve"> Погашение задолженности по городской целевой программе "Школьный стадион" за 2008 год</t>
  </si>
  <si>
    <t>795 06 00</t>
  </si>
  <si>
    <t xml:space="preserve">Другие вопросы в области здравоохранения, физической культуры и спорта </t>
  </si>
  <si>
    <t>795 09 00</t>
  </si>
  <si>
    <t>Погашение задолженности по  муниципальной программе развития субъектов  малого и среднего предпринимательства в городе Череповце за 2008 год</t>
  </si>
  <si>
    <t>795 10 00</t>
  </si>
  <si>
    <t xml:space="preserve">    Бюджетные инвестиции </t>
  </si>
  <si>
    <t xml:space="preserve"> Жилищно-коммунальное хозяйство</t>
  </si>
  <si>
    <t xml:space="preserve">  Жилищное хозяйство</t>
  </si>
  <si>
    <t xml:space="preserve">   Погашение задолженности по городской целевой программе "Переселение граждан из ветхого и аварийного жилищного фонда " на 2004-2010 годы за 2008 год</t>
  </si>
  <si>
    <t xml:space="preserve">ПЕРЕЧЕНЬ                                                                                                                                                                                                           целевых программ, финансируемых из городского бюджета в 2010 году </t>
  </si>
  <si>
    <t xml:space="preserve"> Стационарная медицинская помощь</t>
  </si>
  <si>
    <t>к решению Череповецкой</t>
  </si>
  <si>
    <t>городской Думы</t>
  </si>
  <si>
    <t>Приложение  11</t>
  </si>
  <si>
    <t>Сумма                                          (тыс. рублей)</t>
  </si>
  <si>
    <t>от  01.12.2009 № 139</t>
  </si>
  <si>
    <t>Приложение  4</t>
  </si>
  <si>
    <t>от 09.02.2010 № 13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</si>
</sst>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5">
    <font>
      <sz val="10"/>
      <name val="Arial Cyr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49" fontId="1" fillId="0" borderId="2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right"/>
      <protection/>
    </xf>
    <xf numFmtId="49" fontId="1" fillId="0" borderId="1" xfId="0" applyNumberFormat="1" applyFont="1" applyFill="1" applyBorder="1" applyAlignment="1" applyProtection="1">
      <alignment horizontal="center"/>
      <protection/>
    </xf>
    <xf numFmtId="164" fontId="1" fillId="0" borderId="1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justify"/>
      <protection/>
    </xf>
    <xf numFmtId="0" fontId="2" fillId="0" borderId="2" xfId="0" applyFont="1" applyBorder="1" applyAlignment="1">
      <alignment horizontal="left" vertical="top" wrapText="1"/>
    </xf>
    <xf numFmtId="0" fontId="1" fillId="0" borderId="2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left" vertical="top" wrapText="1"/>
      <protection/>
    </xf>
    <xf numFmtId="0" fontId="1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1" fillId="0" borderId="2" xfId="0" applyNumberFormat="1" applyFont="1" applyFill="1" applyBorder="1" applyAlignment="1" applyProtection="1">
      <alignment horizontal="left" vertical="top" wrapText="1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1" fillId="0" borderId="3" xfId="0" applyNumberFormat="1" applyFont="1" applyFill="1" applyBorder="1" applyAlignment="1" applyProtection="1">
      <alignment horizontal="justify"/>
      <protection/>
    </xf>
    <xf numFmtId="49" fontId="1" fillId="0" borderId="3" xfId="0" applyNumberFormat="1" applyFont="1" applyFill="1" applyBorder="1" applyAlignment="1" applyProtection="1">
      <alignment horizontal="center"/>
      <protection/>
    </xf>
    <xf numFmtId="164" fontId="1" fillId="0" borderId="3" xfId="0" applyNumberFormat="1" applyFont="1" applyFill="1" applyBorder="1" applyAlignment="1" applyProtection="1">
      <alignment horizontal="right"/>
      <protection/>
    </xf>
    <xf numFmtId="49" fontId="1" fillId="0" borderId="2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right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2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1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164" fontId="1" fillId="0" borderId="5" xfId="0" applyNumberFormat="1" applyFont="1" applyFill="1" applyBorder="1" applyAlignment="1" applyProtection="1">
      <alignment horizontal="right"/>
      <protection/>
    </xf>
    <xf numFmtId="0" fontId="0" fillId="0" borderId="6" xfId="0" applyBorder="1" applyAlignment="1">
      <alignment/>
    </xf>
    <xf numFmtId="0" fontId="0" fillId="0" borderId="6" xfId="0" applyFont="1" applyBorder="1" applyAlignment="1">
      <alignment/>
    </xf>
    <xf numFmtId="49" fontId="1" fillId="0" borderId="6" xfId="0" applyNumberFormat="1" applyFont="1" applyFill="1" applyBorder="1" applyAlignment="1" applyProtection="1">
      <alignment horizontal="center"/>
      <protection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8" xfId="0" applyNumberFormat="1" applyFont="1" applyFill="1" applyBorder="1" applyAlignment="1" applyProtection="1">
      <alignment horizontal="left" vertical="top" wrapText="1"/>
      <protection/>
    </xf>
    <xf numFmtId="0" fontId="1" fillId="0" borderId="8" xfId="0" applyNumberFormat="1" applyFont="1" applyFill="1" applyBorder="1" applyAlignment="1" applyProtection="1">
      <alignment horizontal="center"/>
      <protection/>
    </xf>
    <xf numFmtId="49" fontId="1" fillId="0" borderId="8" xfId="0" applyNumberFormat="1" applyFont="1" applyFill="1" applyBorder="1" applyAlignment="1" applyProtection="1">
      <alignment horizontal="center"/>
      <protection/>
    </xf>
    <xf numFmtId="164" fontId="1" fillId="0" borderId="8" xfId="0" applyNumberFormat="1" applyFont="1" applyFill="1" applyBorder="1" applyAlignment="1" applyProtection="1">
      <alignment horizontal="right"/>
      <protection/>
    </xf>
    <xf numFmtId="0" fontId="2" fillId="0" borderId="9" xfId="0" applyFont="1" applyBorder="1" applyAlignment="1">
      <alignment horizontal="left" vertical="top" wrapText="1"/>
    </xf>
    <xf numFmtId="0" fontId="1" fillId="0" borderId="9" xfId="0" applyNumberFormat="1" applyFont="1" applyFill="1" applyBorder="1" applyAlignment="1" applyProtection="1">
      <alignment horizontal="center"/>
      <protection/>
    </xf>
    <xf numFmtId="49" fontId="1" fillId="0" borderId="9" xfId="0" applyNumberFormat="1" applyFont="1" applyFill="1" applyBorder="1" applyAlignment="1" applyProtection="1">
      <alignment horizontal="center"/>
      <protection/>
    </xf>
    <xf numFmtId="164" fontId="1" fillId="0" borderId="9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4"/>
  <sheetViews>
    <sheetView tabSelected="1" view="pageBreakPreview" zoomScaleSheetLayoutView="100" workbookViewId="0" topLeftCell="A34">
      <selection activeCell="F55" sqref="F55"/>
    </sheetView>
  </sheetViews>
  <sheetFormatPr defaultColWidth="9.00390625" defaultRowHeight="12.75"/>
  <cols>
    <col min="1" max="1" width="56.25390625" style="0" customWidth="1"/>
    <col min="2" max="2" width="18.25390625" style="0" customWidth="1"/>
    <col min="5" max="5" width="8.00390625" style="0" customWidth="1"/>
    <col min="6" max="6" width="23.75390625" style="0" customWidth="1"/>
    <col min="7" max="7" width="3.125" style="0" customWidth="1"/>
  </cols>
  <sheetData>
    <row r="1" ht="16.5">
      <c r="F1" s="35" t="s">
        <v>93</v>
      </c>
    </row>
    <row r="2" ht="16.5">
      <c r="F2" s="35" t="s">
        <v>88</v>
      </c>
    </row>
    <row r="3" ht="16.5">
      <c r="F3" s="35" t="s">
        <v>89</v>
      </c>
    </row>
    <row r="4" ht="16.5">
      <c r="F4" s="35" t="s">
        <v>94</v>
      </c>
    </row>
    <row r="5" ht="16.5">
      <c r="F5" s="7"/>
    </row>
    <row r="6" ht="16.5">
      <c r="F6" s="7"/>
    </row>
    <row r="7" ht="16.5">
      <c r="F7" s="35" t="s">
        <v>90</v>
      </c>
    </row>
    <row r="8" ht="16.5">
      <c r="F8" s="35" t="s">
        <v>88</v>
      </c>
    </row>
    <row r="9" ht="16.5">
      <c r="F9" s="35" t="s">
        <v>89</v>
      </c>
    </row>
    <row r="10" ht="16.5">
      <c r="F10" s="35" t="s">
        <v>92</v>
      </c>
    </row>
    <row r="13" ht="3.75" customHeight="1"/>
    <row r="14" spans="1:7" ht="39" customHeight="1">
      <c r="A14" s="44" t="s">
        <v>86</v>
      </c>
      <c r="B14" s="44"/>
      <c r="C14" s="44"/>
      <c r="D14" s="44"/>
      <c r="E14" s="44"/>
      <c r="F14" s="44"/>
      <c r="G14" s="8"/>
    </row>
    <row r="15" spans="1:7" ht="9.75" customHeight="1">
      <c r="A15" s="8"/>
      <c r="B15" s="8"/>
      <c r="C15" s="8"/>
      <c r="D15" s="8"/>
      <c r="E15" s="8"/>
      <c r="F15" s="8"/>
      <c r="G15" s="8"/>
    </row>
    <row r="16" spans="1:7" ht="16.5">
      <c r="A16" s="8"/>
      <c r="B16" s="8"/>
      <c r="C16" s="8"/>
      <c r="D16" s="8"/>
      <c r="E16" s="8"/>
      <c r="F16" s="8"/>
      <c r="G16" s="8"/>
    </row>
    <row r="17" spans="1:6" s="27" customFormat="1" ht="35.25" customHeight="1">
      <c r="A17" s="26" t="s">
        <v>7</v>
      </c>
      <c r="B17" s="26" t="s">
        <v>10</v>
      </c>
      <c r="C17" s="26" t="s">
        <v>8</v>
      </c>
      <c r="D17" s="26" t="s">
        <v>9</v>
      </c>
      <c r="E17" s="26" t="s">
        <v>11</v>
      </c>
      <c r="F17" s="26" t="s">
        <v>91</v>
      </c>
    </row>
    <row r="18" spans="1:6" ht="16.5" hidden="1">
      <c r="A18" s="1"/>
      <c r="B18" s="1"/>
      <c r="C18" s="1"/>
      <c r="D18" s="2"/>
      <c r="E18" s="2"/>
      <c r="F18" s="2"/>
    </row>
    <row r="19" spans="1:6" ht="33">
      <c r="A19" s="14" t="s">
        <v>36</v>
      </c>
      <c r="B19" s="19" t="s">
        <v>60</v>
      </c>
      <c r="C19" s="19"/>
      <c r="D19" s="19"/>
      <c r="E19" s="19"/>
      <c r="F19" s="20">
        <f>F20+F23+F26+F31+F34+F41</f>
        <v>4364.4</v>
      </c>
    </row>
    <row r="20" spans="1:6" ht="18.75" customHeight="1">
      <c r="A20" s="11" t="s">
        <v>30</v>
      </c>
      <c r="B20" s="3" t="s">
        <v>60</v>
      </c>
      <c r="C20" s="3" t="s">
        <v>12</v>
      </c>
      <c r="D20" s="3"/>
      <c r="E20" s="3"/>
      <c r="F20" s="4">
        <f>SUM(F21)</f>
        <v>1705.9</v>
      </c>
    </row>
    <row r="21" spans="1:6" ht="18.75" customHeight="1">
      <c r="A21" s="11" t="s">
        <v>31</v>
      </c>
      <c r="B21" s="3" t="s">
        <v>60</v>
      </c>
      <c r="C21" s="3" t="s">
        <v>12</v>
      </c>
      <c r="D21" s="3" t="s">
        <v>22</v>
      </c>
      <c r="E21" s="3"/>
      <c r="F21" s="4">
        <f>SUM(F22)</f>
        <v>1705.9</v>
      </c>
    </row>
    <row r="22" spans="1:6" ht="35.25" customHeight="1">
      <c r="A22" s="9" t="s">
        <v>32</v>
      </c>
      <c r="B22" s="3" t="s">
        <v>60</v>
      </c>
      <c r="C22" s="3" t="s">
        <v>12</v>
      </c>
      <c r="D22" s="3" t="s">
        <v>22</v>
      </c>
      <c r="E22" s="3" t="s">
        <v>27</v>
      </c>
      <c r="F22" s="4">
        <v>1705.9</v>
      </c>
    </row>
    <row r="23" spans="1:6" ht="33">
      <c r="A23" s="11" t="s">
        <v>33</v>
      </c>
      <c r="B23" s="3" t="s">
        <v>60</v>
      </c>
      <c r="C23" s="3" t="s">
        <v>25</v>
      </c>
      <c r="D23" s="3"/>
      <c r="E23" s="3"/>
      <c r="F23" s="4">
        <f>SUM(F24)</f>
        <v>402.1</v>
      </c>
    </row>
    <row r="24" spans="1:6" ht="52.5" customHeight="1">
      <c r="A24" s="11" t="s">
        <v>24</v>
      </c>
      <c r="B24" s="3" t="s">
        <v>60</v>
      </c>
      <c r="C24" s="3" t="s">
        <v>25</v>
      </c>
      <c r="D24" s="3" t="s">
        <v>16</v>
      </c>
      <c r="E24" s="3"/>
      <c r="F24" s="4">
        <f>SUM(F25)</f>
        <v>402.1</v>
      </c>
    </row>
    <row r="25" spans="1:6" ht="36" customHeight="1">
      <c r="A25" s="9" t="s">
        <v>32</v>
      </c>
      <c r="B25" s="3" t="s">
        <v>60</v>
      </c>
      <c r="C25" s="3" t="s">
        <v>25</v>
      </c>
      <c r="D25" s="3" t="s">
        <v>16</v>
      </c>
      <c r="E25" s="3" t="s">
        <v>27</v>
      </c>
      <c r="F25" s="4">
        <f>95.1+307</f>
        <v>402.1</v>
      </c>
    </row>
    <row r="26" spans="1:6" ht="18" customHeight="1">
      <c r="A26" s="9" t="s">
        <v>34</v>
      </c>
      <c r="B26" s="3" t="s">
        <v>60</v>
      </c>
      <c r="C26" s="3" t="s">
        <v>15</v>
      </c>
      <c r="D26" s="3"/>
      <c r="E26" s="3"/>
      <c r="F26" s="4">
        <f>SUM(F27,F29)</f>
        <v>1187.7</v>
      </c>
    </row>
    <row r="27" spans="1:6" ht="16.5">
      <c r="A27" s="11" t="s">
        <v>56</v>
      </c>
      <c r="B27" s="3" t="s">
        <v>60</v>
      </c>
      <c r="C27" s="3" t="s">
        <v>15</v>
      </c>
      <c r="D27" s="3" t="s">
        <v>15</v>
      </c>
      <c r="E27" s="3"/>
      <c r="F27" s="4">
        <f>SUM(F28)</f>
        <v>250</v>
      </c>
    </row>
    <row r="28" spans="1:6" ht="35.25" customHeight="1">
      <c r="A28" s="13" t="s">
        <v>32</v>
      </c>
      <c r="B28" s="3" t="s">
        <v>60</v>
      </c>
      <c r="C28" s="3" t="s">
        <v>15</v>
      </c>
      <c r="D28" s="3" t="s">
        <v>15</v>
      </c>
      <c r="E28" s="3" t="s">
        <v>27</v>
      </c>
      <c r="F28" s="4">
        <v>250</v>
      </c>
    </row>
    <row r="29" spans="1:6" ht="18.75" customHeight="1">
      <c r="A29" s="11" t="s">
        <v>19</v>
      </c>
      <c r="B29" s="3" t="s">
        <v>60</v>
      </c>
      <c r="C29" s="3" t="s">
        <v>15</v>
      </c>
      <c r="D29" s="3" t="s">
        <v>16</v>
      </c>
      <c r="E29" s="3"/>
      <c r="F29" s="4">
        <f>SUM(F30)</f>
        <v>937.7</v>
      </c>
    </row>
    <row r="30" spans="1:6" ht="19.5" customHeight="1">
      <c r="A30" s="13" t="s">
        <v>45</v>
      </c>
      <c r="B30" s="3" t="s">
        <v>60</v>
      </c>
      <c r="C30" s="3" t="s">
        <v>15</v>
      </c>
      <c r="D30" s="3" t="s">
        <v>16</v>
      </c>
      <c r="E30" s="3" t="s">
        <v>44</v>
      </c>
      <c r="F30" s="4">
        <v>937.7</v>
      </c>
    </row>
    <row r="31" spans="1:6" ht="36.75" customHeight="1">
      <c r="A31" s="11" t="s">
        <v>59</v>
      </c>
      <c r="B31" s="10" t="s">
        <v>60</v>
      </c>
      <c r="C31" s="3" t="s">
        <v>17</v>
      </c>
      <c r="D31" s="3"/>
      <c r="E31" s="3"/>
      <c r="F31" s="4">
        <f>SUM(F32)</f>
        <v>112</v>
      </c>
    </row>
    <row r="32" spans="1:6" ht="36" customHeight="1">
      <c r="A32" s="9" t="s">
        <v>46</v>
      </c>
      <c r="B32" s="10" t="s">
        <v>60</v>
      </c>
      <c r="C32" s="3" t="s">
        <v>17</v>
      </c>
      <c r="D32" s="3" t="s">
        <v>14</v>
      </c>
      <c r="E32" s="3"/>
      <c r="F32" s="4">
        <f>SUM(F33)</f>
        <v>112</v>
      </c>
    </row>
    <row r="33" spans="1:6" ht="54.75" customHeight="1">
      <c r="A33" s="12" t="s">
        <v>47</v>
      </c>
      <c r="B33" s="10" t="s">
        <v>60</v>
      </c>
      <c r="C33" s="3" t="s">
        <v>17</v>
      </c>
      <c r="D33" s="3" t="s">
        <v>14</v>
      </c>
      <c r="E33" s="3" t="s">
        <v>48</v>
      </c>
      <c r="F33" s="4">
        <v>112</v>
      </c>
    </row>
    <row r="34" spans="1:6" ht="16.5">
      <c r="A34" s="9" t="s">
        <v>35</v>
      </c>
      <c r="B34" s="3" t="s">
        <v>60</v>
      </c>
      <c r="C34" s="3" t="s">
        <v>16</v>
      </c>
      <c r="D34" s="3"/>
      <c r="E34" s="3"/>
      <c r="F34" s="4">
        <f>F37+F39+F35</f>
        <v>956.7</v>
      </c>
    </row>
    <row r="35" spans="1:6" ht="16.5" hidden="1">
      <c r="A35" s="11" t="s">
        <v>87</v>
      </c>
      <c r="B35" s="3" t="s">
        <v>60</v>
      </c>
      <c r="C35" s="3" t="s">
        <v>16</v>
      </c>
      <c r="D35" s="3" t="s">
        <v>12</v>
      </c>
      <c r="E35" s="3"/>
      <c r="F35" s="4">
        <f>SUM(F36)</f>
        <v>0</v>
      </c>
    </row>
    <row r="36" spans="1:6" ht="33" hidden="1">
      <c r="A36" s="12" t="s">
        <v>53</v>
      </c>
      <c r="B36" s="3" t="s">
        <v>60</v>
      </c>
      <c r="C36" s="3" t="s">
        <v>16</v>
      </c>
      <c r="D36" s="3" t="s">
        <v>12</v>
      </c>
      <c r="E36" s="3" t="s">
        <v>21</v>
      </c>
      <c r="F36" s="4"/>
    </row>
    <row r="37" spans="1:6" ht="16.5">
      <c r="A37" s="11" t="s">
        <v>29</v>
      </c>
      <c r="B37" s="3" t="s">
        <v>60</v>
      </c>
      <c r="C37" s="3" t="s">
        <v>16</v>
      </c>
      <c r="D37" s="3" t="s">
        <v>17</v>
      </c>
      <c r="E37" s="3"/>
      <c r="F37" s="4">
        <f>SUM(F38)</f>
        <v>901.7</v>
      </c>
    </row>
    <row r="38" spans="1:6" ht="36" customHeight="1">
      <c r="A38" s="12" t="s">
        <v>53</v>
      </c>
      <c r="B38" s="3" t="s">
        <v>60</v>
      </c>
      <c r="C38" s="3" t="s">
        <v>16</v>
      </c>
      <c r="D38" s="3" t="s">
        <v>17</v>
      </c>
      <c r="E38" s="3" t="s">
        <v>21</v>
      </c>
      <c r="F38" s="4">
        <f>641.7+220+40</f>
        <v>901.7</v>
      </c>
    </row>
    <row r="39" spans="1:6" ht="36" customHeight="1">
      <c r="A39" s="12" t="s">
        <v>69</v>
      </c>
      <c r="B39" s="3" t="s">
        <v>60</v>
      </c>
      <c r="C39" s="3" t="s">
        <v>16</v>
      </c>
      <c r="D39" s="3" t="s">
        <v>20</v>
      </c>
      <c r="E39" s="3"/>
      <c r="F39" s="4">
        <f>SUM(F40)</f>
        <v>55</v>
      </c>
    </row>
    <row r="40" spans="1:6" ht="36.75" customHeight="1">
      <c r="A40" s="12" t="s">
        <v>53</v>
      </c>
      <c r="B40" s="3" t="s">
        <v>60</v>
      </c>
      <c r="C40" s="3" t="s">
        <v>16</v>
      </c>
      <c r="D40" s="3" t="s">
        <v>20</v>
      </c>
      <c r="E40" s="3" t="s">
        <v>21</v>
      </c>
      <c r="F40" s="4">
        <v>55</v>
      </c>
    </row>
    <row r="41" spans="1:6" ht="16.5" hidden="1">
      <c r="A41" s="14" t="s">
        <v>49</v>
      </c>
      <c r="B41" s="3" t="s">
        <v>60</v>
      </c>
      <c r="C41" s="3" t="s">
        <v>20</v>
      </c>
      <c r="D41" s="3"/>
      <c r="E41" s="3"/>
      <c r="F41" s="4">
        <f>SUM(F42)</f>
        <v>0</v>
      </c>
    </row>
    <row r="42" spans="1:6" ht="16.5" hidden="1">
      <c r="A42" s="11" t="s">
        <v>50</v>
      </c>
      <c r="B42" s="3" t="s">
        <v>60</v>
      </c>
      <c r="C42" s="3" t="s">
        <v>20</v>
      </c>
      <c r="D42" s="3" t="s">
        <v>14</v>
      </c>
      <c r="E42" s="3"/>
      <c r="F42" s="4">
        <f>SUM(F43)</f>
        <v>0</v>
      </c>
    </row>
    <row r="43" spans="1:6" ht="16.5" hidden="1">
      <c r="A43" s="13" t="s">
        <v>51</v>
      </c>
      <c r="B43" s="3" t="s">
        <v>60</v>
      </c>
      <c r="C43" s="3" t="s">
        <v>20</v>
      </c>
      <c r="D43" s="3" t="s">
        <v>14</v>
      </c>
      <c r="E43" s="3" t="s">
        <v>52</v>
      </c>
      <c r="F43" s="4"/>
    </row>
    <row r="44" spans="1:6" ht="35.25" customHeight="1">
      <c r="A44" s="14" t="s">
        <v>37</v>
      </c>
      <c r="B44" s="19" t="s">
        <v>61</v>
      </c>
      <c r="C44" s="19"/>
      <c r="D44" s="19"/>
      <c r="E44" s="19"/>
      <c r="F44" s="20">
        <f>SUM(F45)</f>
        <v>2591.2</v>
      </c>
    </row>
    <row r="45" spans="1:6" ht="16.5">
      <c r="A45" s="11" t="s">
        <v>49</v>
      </c>
      <c r="B45" s="10" t="s">
        <v>61</v>
      </c>
      <c r="C45" s="3" t="s">
        <v>20</v>
      </c>
      <c r="D45" s="3"/>
      <c r="E45" s="3"/>
      <c r="F45" s="4">
        <f>SUM(F46)</f>
        <v>2591.2</v>
      </c>
    </row>
    <row r="46" spans="1:6" ht="16.5">
      <c r="A46" s="11" t="s">
        <v>26</v>
      </c>
      <c r="B46" s="10" t="s">
        <v>61</v>
      </c>
      <c r="C46" s="3" t="s">
        <v>20</v>
      </c>
      <c r="D46" s="3" t="s">
        <v>25</v>
      </c>
      <c r="E46" s="3"/>
      <c r="F46" s="4">
        <f>SUM(F47)</f>
        <v>2591.2</v>
      </c>
    </row>
    <row r="47" spans="1:6" ht="16.5">
      <c r="A47" s="11" t="s">
        <v>54</v>
      </c>
      <c r="B47" s="10" t="s">
        <v>61</v>
      </c>
      <c r="C47" s="3" t="s">
        <v>20</v>
      </c>
      <c r="D47" s="3" t="s">
        <v>25</v>
      </c>
      <c r="E47" s="3" t="s">
        <v>55</v>
      </c>
      <c r="F47" s="4">
        <v>2591.2</v>
      </c>
    </row>
    <row r="48" spans="1:6" ht="36.75" customHeight="1">
      <c r="A48" s="14" t="s">
        <v>38</v>
      </c>
      <c r="B48" s="22" t="s">
        <v>62</v>
      </c>
      <c r="C48" s="19"/>
      <c r="D48" s="19"/>
      <c r="E48" s="19"/>
      <c r="F48" s="20">
        <f>F58+F52+F55+F49</f>
        <v>7659.5</v>
      </c>
    </row>
    <row r="49" spans="1:6" ht="16.5">
      <c r="A49" s="9" t="s">
        <v>42</v>
      </c>
      <c r="B49" s="10" t="s">
        <v>62</v>
      </c>
      <c r="C49" s="3" t="s">
        <v>14</v>
      </c>
      <c r="D49" s="3"/>
      <c r="E49" s="3"/>
      <c r="F49" s="4">
        <f>SUM(F50)</f>
        <v>5079</v>
      </c>
    </row>
    <row r="50" spans="1:6" ht="19.5" customHeight="1">
      <c r="A50" s="11" t="s">
        <v>18</v>
      </c>
      <c r="B50" s="10" t="s">
        <v>62</v>
      </c>
      <c r="C50" s="3" t="s">
        <v>14</v>
      </c>
      <c r="D50" s="3" t="s">
        <v>13</v>
      </c>
      <c r="E50" s="3"/>
      <c r="F50" s="4">
        <f>SUM(F51)</f>
        <v>5079</v>
      </c>
    </row>
    <row r="51" spans="1:6" ht="21" customHeight="1">
      <c r="A51" s="9" t="s">
        <v>0</v>
      </c>
      <c r="B51" s="10" t="s">
        <v>62</v>
      </c>
      <c r="C51" s="3" t="s">
        <v>14</v>
      </c>
      <c r="D51" s="3" t="s">
        <v>13</v>
      </c>
      <c r="E51" s="3" t="s">
        <v>28</v>
      </c>
      <c r="F51" s="4">
        <f>5054+25</f>
        <v>5079</v>
      </c>
    </row>
    <row r="52" spans="1:6" ht="19.5" customHeight="1">
      <c r="A52" s="11" t="s">
        <v>41</v>
      </c>
      <c r="B52" s="10" t="s">
        <v>62</v>
      </c>
      <c r="C52" s="3" t="s">
        <v>15</v>
      </c>
      <c r="D52" s="3"/>
      <c r="E52" s="3"/>
      <c r="F52" s="4">
        <f>SUM(F53)</f>
        <v>919</v>
      </c>
    </row>
    <row r="53" spans="1:30" s="24" customFormat="1" ht="18" customHeight="1">
      <c r="A53" s="36" t="s">
        <v>19</v>
      </c>
      <c r="B53" s="37" t="s">
        <v>62</v>
      </c>
      <c r="C53" s="38" t="s">
        <v>15</v>
      </c>
      <c r="D53" s="38" t="s">
        <v>16</v>
      </c>
      <c r="E53" s="38"/>
      <c r="F53" s="39">
        <f>SUM(F54)</f>
        <v>919</v>
      </c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</row>
    <row r="54" spans="1:30" s="25" customFormat="1" ht="17.25" customHeight="1">
      <c r="A54" s="40" t="s">
        <v>45</v>
      </c>
      <c r="B54" s="41" t="s">
        <v>62</v>
      </c>
      <c r="C54" s="42" t="s">
        <v>15</v>
      </c>
      <c r="D54" s="42" t="s">
        <v>16</v>
      </c>
      <c r="E54" s="42" t="s">
        <v>44</v>
      </c>
      <c r="F54" s="43">
        <v>919</v>
      </c>
      <c r="G54" s="30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</row>
    <row r="55" spans="1:7" ht="35.25" customHeight="1">
      <c r="A55" s="11" t="s">
        <v>59</v>
      </c>
      <c r="B55" s="10" t="s">
        <v>62</v>
      </c>
      <c r="C55" s="3" t="s">
        <v>17</v>
      </c>
      <c r="D55" s="3"/>
      <c r="E55" s="3"/>
      <c r="F55" s="4">
        <f>SUM(F56)</f>
        <v>20</v>
      </c>
      <c r="G55" s="30"/>
    </row>
    <row r="56" spans="1:7" s="24" customFormat="1" ht="34.5" customHeight="1">
      <c r="A56" s="9" t="s">
        <v>46</v>
      </c>
      <c r="B56" s="10" t="s">
        <v>62</v>
      </c>
      <c r="C56" s="3" t="s">
        <v>17</v>
      </c>
      <c r="D56" s="3" t="s">
        <v>14</v>
      </c>
      <c r="E56" s="3"/>
      <c r="F56" s="4">
        <f>SUM(F57)</f>
        <v>20</v>
      </c>
      <c r="G56" s="30"/>
    </row>
    <row r="57" spans="1:13" s="33" customFormat="1" ht="52.5" customHeight="1">
      <c r="A57" s="12" t="s">
        <v>47</v>
      </c>
      <c r="B57" s="10" t="s">
        <v>62</v>
      </c>
      <c r="C57" s="3" t="s">
        <v>17</v>
      </c>
      <c r="D57" s="3" t="s">
        <v>14</v>
      </c>
      <c r="E57" s="3" t="s">
        <v>48</v>
      </c>
      <c r="F57" s="4">
        <v>20</v>
      </c>
      <c r="G57" s="30"/>
      <c r="H57" s="25"/>
      <c r="I57" s="25"/>
      <c r="J57" s="25"/>
      <c r="K57" s="25"/>
      <c r="L57" s="25"/>
      <c r="M57" s="25"/>
    </row>
    <row r="58" spans="1:13" s="25" customFormat="1" ht="16.5">
      <c r="A58" s="11" t="s">
        <v>39</v>
      </c>
      <c r="B58" s="10" t="s">
        <v>62</v>
      </c>
      <c r="C58" s="3" t="s">
        <v>16</v>
      </c>
      <c r="D58" s="3"/>
      <c r="E58" s="3"/>
      <c r="F58" s="4">
        <f>SUM(F59)</f>
        <v>1641.5</v>
      </c>
      <c r="G58" s="30"/>
      <c r="H58" s="34"/>
      <c r="I58" s="34"/>
      <c r="J58" s="34"/>
      <c r="K58" s="34"/>
      <c r="L58" s="34"/>
      <c r="M58" s="34"/>
    </row>
    <row r="59" spans="1:7" ht="36" customHeight="1">
      <c r="A59" s="12" t="s">
        <v>23</v>
      </c>
      <c r="B59" s="10" t="s">
        <v>62</v>
      </c>
      <c r="C59" s="3" t="s">
        <v>16</v>
      </c>
      <c r="D59" s="3" t="s">
        <v>20</v>
      </c>
      <c r="E59" s="3"/>
      <c r="F59" s="4">
        <f>SUM(F60)</f>
        <v>1641.5</v>
      </c>
      <c r="G59" s="30"/>
    </row>
    <row r="60" spans="1:7" ht="36.75" customHeight="1">
      <c r="A60" s="11" t="s">
        <v>40</v>
      </c>
      <c r="B60" s="10" t="s">
        <v>62</v>
      </c>
      <c r="C60" s="3" t="s">
        <v>16</v>
      </c>
      <c r="D60" s="3" t="s">
        <v>20</v>
      </c>
      <c r="E60" s="3" t="s">
        <v>21</v>
      </c>
      <c r="F60" s="4">
        <f>1641.5</f>
        <v>1641.5</v>
      </c>
      <c r="G60" s="30"/>
    </row>
    <row r="61" spans="1:7" ht="69" customHeight="1">
      <c r="A61" s="13" t="s">
        <v>66</v>
      </c>
      <c r="B61" s="22" t="s">
        <v>63</v>
      </c>
      <c r="C61" s="19"/>
      <c r="D61" s="19"/>
      <c r="E61" s="19"/>
      <c r="F61" s="20">
        <f>F62</f>
        <v>1902.5</v>
      </c>
      <c r="G61" s="30"/>
    </row>
    <row r="62" spans="1:7" ht="16.5">
      <c r="A62" s="9" t="s">
        <v>1</v>
      </c>
      <c r="B62" s="10" t="s">
        <v>63</v>
      </c>
      <c r="C62" s="3" t="s">
        <v>4</v>
      </c>
      <c r="D62" s="3"/>
      <c r="E62" s="3"/>
      <c r="F62" s="4">
        <f>SUM(F63)</f>
        <v>1902.5</v>
      </c>
      <c r="G62" s="30"/>
    </row>
    <row r="63" spans="1:7" ht="18" customHeight="1">
      <c r="A63" s="9" t="s">
        <v>6</v>
      </c>
      <c r="B63" s="10" t="s">
        <v>63</v>
      </c>
      <c r="C63" s="3" t="s">
        <v>4</v>
      </c>
      <c r="D63" s="3" t="s">
        <v>43</v>
      </c>
      <c r="E63" s="3"/>
      <c r="F63" s="4">
        <f>SUM(F64:F65)</f>
        <v>1902.5</v>
      </c>
      <c r="G63" s="30"/>
    </row>
    <row r="64" spans="1:7" ht="16.5">
      <c r="A64" s="11" t="s">
        <v>2</v>
      </c>
      <c r="B64" s="10" t="s">
        <v>63</v>
      </c>
      <c r="C64" s="3" t="s">
        <v>4</v>
      </c>
      <c r="D64" s="3" t="s">
        <v>43</v>
      </c>
      <c r="E64" s="3" t="s">
        <v>5</v>
      </c>
      <c r="F64" s="4">
        <v>1902.5</v>
      </c>
      <c r="G64" s="32"/>
    </row>
    <row r="65" spans="1:6" ht="38.25" customHeight="1" hidden="1">
      <c r="A65" s="11" t="s">
        <v>67</v>
      </c>
      <c r="B65" s="10" t="s">
        <v>63</v>
      </c>
      <c r="C65" s="3" t="s">
        <v>4</v>
      </c>
      <c r="D65" s="3" t="s">
        <v>43</v>
      </c>
      <c r="E65" s="3" t="s">
        <v>27</v>
      </c>
      <c r="F65" s="4"/>
    </row>
    <row r="66" spans="1:7" s="23" customFormat="1" ht="36.75" customHeight="1">
      <c r="A66" s="11" t="s">
        <v>3</v>
      </c>
      <c r="B66" s="10" t="s">
        <v>64</v>
      </c>
      <c r="C66" s="3"/>
      <c r="D66" s="3"/>
      <c r="E66" s="3"/>
      <c r="F66" s="4">
        <f>F67+F72</f>
        <v>31855.2</v>
      </c>
      <c r="G66" s="31"/>
    </row>
    <row r="67" spans="1:7" ht="16.5">
      <c r="A67" s="11" t="s">
        <v>41</v>
      </c>
      <c r="B67" s="10" t="s">
        <v>64</v>
      </c>
      <c r="C67" s="3" t="s">
        <v>15</v>
      </c>
      <c r="D67" s="3"/>
      <c r="E67" s="3"/>
      <c r="F67" s="4">
        <f>SUM(F68)</f>
        <v>9395</v>
      </c>
      <c r="G67" s="30"/>
    </row>
    <row r="68" spans="1:7" ht="18.75" customHeight="1">
      <c r="A68" s="11" t="s">
        <v>19</v>
      </c>
      <c r="B68" s="10" t="s">
        <v>64</v>
      </c>
      <c r="C68" s="3" t="s">
        <v>15</v>
      </c>
      <c r="D68" s="3" t="s">
        <v>16</v>
      </c>
      <c r="E68" s="3"/>
      <c r="F68" s="4">
        <f>SUM(F69:F71)</f>
        <v>9395</v>
      </c>
      <c r="G68" s="30"/>
    </row>
    <row r="69" spans="1:7" ht="16.5" hidden="1">
      <c r="A69" s="12" t="s">
        <v>57</v>
      </c>
      <c r="B69" s="10" t="s">
        <v>64</v>
      </c>
      <c r="C69" s="3" t="s">
        <v>15</v>
      </c>
      <c r="D69" s="3" t="s">
        <v>16</v>
      </c>
      <c r="E69" s="3" t="s">
        <v>58</v>
      </c>
      <c r="F69" s="4"/>
      <c r="G69" s="30"/>
    </row>
    <row r="70" spans="1:7" ht="20.25" customHeight="1">
      <c r="A70" s="13" t="s">
        <v>45</v>
      </c>
      <c r="B70" s="10" t="s">
        <v>64</v>
      </c>
      <c r="C70" s="3" t="s">
        <v>15</v>
      </c>
      <c r="D70" s="3" t="s">
        <v>16</v>
      </c>
      <c r="E70" s="3" t="s">
        <v>44</v>
      </c>
      <c r="F70" s="4">
        <f>200+617.4+350+921</f>
        <v>2088.4</v>
      </c>
      <c r="G70" s="30"/>
    </row>
    <row r="71" spans="1:7" ht="36.75" customHeight="1">
      <c r="A71" s="11" t="s">
        <v>67</v>
      </c>
      <c r="B71" s="10" t="s">
        <v>64</v>
      </c>
      <c r="C71" s="3" t="s">
        <v>15</v>
      </c>
      <c r="D71" s="3" t="s">
        <v>16</v>
      </c>
      <c r="E71" s="3" t="s">
        <v>27</v>
      </c>
      <c r="F71" s="4">
        <f>2206.6+5100</f>
        <v>7306.6</v>
      </c>
      <c r="G71" s="30"/>
    </row>
    <row r="72" spans="1:7" ht="16.5">
      <c r="A72" s="11" t="s">
        <v>39</v>
      </c>
      <c r="B72" s="10" t="s">
        <v>64</v>
      </c>
      <c r="C72" s="3" t="s">
        <v>16</v>
      </c>
      <c r="D72" s="3"/>
      <c r="E72" s="3"/>
      <c r="F72" s="4">
        <f>SUM(F73)</f>
        <v>22460.2</v>
      </c>
      <c r="G72" s="30"/>
    </row>
    <row r="73" spans="1:7" ht="19.5" customHeight="1">
      <c r="A73" s="11" t="s">
        <v>29</v>
      </c>
      <c r="B73" s="10" t="s">
        <v>64</v>
      </c>
      <c r="C73" s="3" t="s">
        <v>16</v>
      </c>
      <c r="D73" s="3" t="s">
        <v>17</v>
      </c>
      <c r="E73" s="3"/>
      <c r="F73" s="4">
        <f>SUM(F74:F75)</f>
        <v>22460.2</v>
      </c>
      <c r="G73" s="30"/>
    </row>
    <row r="74" spans="1:7" ht="16.5">
      <c r="A74" s="14" t="s">
        <v>65</v>
      </c>
      <c r="B74" s="10" t="s">
        <v>64</v>
      </c>
      <c r="C74" s="3" t="s">
        <v>16</v>
      </c>
      <c r="D74" s="3" t="s">
        <v>17</v>
      </c>
      <c r="E74" s="3" t="s">
        <v>5</v>
      </c>
      <c r="F74" s="4">
        <f>10000+5500+3600</f>
        <v>19100</v>
      </c>
      <c r="G74" s="30"/>
    </row>
    <row r="75" spans="1:7" ht="33">
      <c r="A75" s="12" t="s">
        <v>53</v>
      </c>
      <c r="B75" s="10" t="s">
        <v>64</v>
      </c>
      <c r="C75" s="3" t="s">
        <v>16</v>
      </c>
      <c r="D75" s="3" t="s">
        <v>17</v>
      </c>
      <c r="E75" s="3" t="s">
        <v>21</v>
      </c>
      <c r="F75" s="4">
        <f>115.6+420+936.5+290+106.5+768.8+270+235.2+50+117.6+50</f>
        <v>3360.1999999999994</v>
      </c>
      <c r="G75" s="30"/>
    </row>
    <row r="76" spans="1:7" ht="33" hidden="1">
      <c r="A76" s="14" t="s">
        <v>76</v>
      </c>
      <c r="B76" s="10" t="s">
        <v>77</v>
      </c>
      <c r="C76" s="3"/>
      <c r="D76" s="3"/>
      <c r="E76" s="3"/>
      <c r="F76" s="4">
        <f>SUM(F77)</f>
        <v>0</v>
      </c>
      <c r="G76" s="30"/>
    </row>
    <row r="77" spans="1:7" ht="16.5" hidden="1">
      <c r="A77" s="11" t="s">
        <v>41</v>
      </c>
      <c r="B77" s="10" t="s">
        <v>77</v>
      </c>
      <c r="C77" s="3" t="s">
        <v>15</v>
      </c>
      <c r="D77" s="3"/>
      <c r="E77" s="3"/>
      <c r="F77" s="4">
        <f>SUM(F78)</f>
        <v>0</v>
      </c>
      <c r="G77" s="30"/>
    </row>
    <row r="78" spans="1:7" ht="19.5" customHeight="1" hidden="1">
      <c r="A78" s="11" t="s">
        <v>19</v>
      </c>
      <c r="B78" s="10" t="s">
        <v>77</v>
      </c>
      <c r="C78" s="3" t="s">
        <v>15</v>
      </c>
      <c r="D78" s="3" t="s">
        <v>16</v>
      </c>
      <c r="E78" s="3"/>
      <c r="F78" s="4">
        <f>SUM(F79)</f>
        <v>0</v>
      </c>
      <c r="G78" s="30"/>
    </row>
    <row r="79" spans="1:7" ht="20.25" customHeight="1" hidden="1">
      <c r="A79" s="9" t="s">
        <v>45</v>
      </c>
      <c r="B79" s="10" t="s">
        <v>77</v>
      </c>
      <c r="C79" s="3" t="s">
        <v>15</v>
      </c>
      <c r="D79" s="3" t="s">
        <v>16</v>
      </c>
      <c r="E79" s="3" t="s">
        <v>44</v>
      </c>
      <c r="F79" s="4"/>
      <c r="G79" s="30"/>
    </row>
    <row r="80" spans="1:7" ht="84.75" customHeight="1" hidden="1">
      <c r="A80" s="11" t="s">
        <v>74</v>
      </c>
      <c r="B80" s="10" t="s">
        <v>73</v>
      </c>
      <c r="C80" s="3"/>
      <c r="D80" s="3"/>
      <c r="E80" s="3"/>
      <c r="F80" s="4">
        <f>SUM(F81,F85)</f>
        <v>0</v>
      </c>
      <c r="G80" s="30"/>
    </row>
    <row r="81" spans="1:7" ht="16.5" hidden="1">
      <c r="A81" s="9" t="s">
        <v>42</v>
      </c>
      <c r="B81" s="10" t="s">
        <v>73</v>
      </c>
      <c r="C81" s="3" t="s">
        <v>14</v>
      </c>
      <c r="D81" s="3"/>
      <c r="E81" s="3"/>
      <c r="F81" s="4">
        <f>SUM(F82)</f>
        <v>0</v>
      </c>
      <c r="G81" s="30"/>
    </row>
    <row r="82" spans="1:7" ht="21" customHeight="1" hidden="1">
      <c r="A82" s="11" t="s">
        <v>18</v>
      </c>
      <c r="B82" s="10" t="s">
        <v>73</v>
      </c>
      <c r="C82" s="3" t="s">
        <v>14</v>
      </c>
      <c r="D82" s="3" t="s">
        <v>13</v>
      </c>
      <c r="E82" s="3"/>
      <c r="F82" s="4">
        <f>SUM(F83)</f>
        <v>0</v>
      </c>
      <c r="G82" s="30"/>
    </row>
    <row r="83" spans="1:7" ht="16.5" hidden="1">
      <c r="A83" s="9" t="s">
        <v>75</v>
      </c>
      <c r="B83" s="10" t="s">
        <v>73</v>
      </c>
      <c r="C83" s="3" t="s">
        <v>14</v>
      </c>
      <c r="D83" s="3" t="s">
        <v>13</v>
      </c>
      <c r="E83" s="3" t="s">
        <v>28</v>
      </c>
      <c r="F83" s="4"/>
      <c r="G83" s="30"/>
    </row>
    <row r="84" spans="1:7" ht="34.5" customHeight="1" hidden="1">
      <c r="A84" s="12" t="s">
        <v>78</v>
      </c>
      <c r="B84" s="10" t="s">
        <v>73</v>
      </c>
      <c r="C84" s="3"/>
      <c r="D84" s="3"/>
      <c r="E84" s="3"/>
      <c r="F84" s="4">
        <f>SUM(F85)</f>
        <v>0</v>
      </c>
      <c r="G84" s="30"/>
    </row>
    <row r="85" spans="1:7" ht="16.5" hidden="1">
      <c r="A85" s="9" t="s">
        <v>35</v>
      </c>
      <c r="B85" s="10" t="s">
        <v>73</v>
      </c>
      <c r="C85" s="3" t="s">
        <v>16</v>
      </c>
      <c r="D85" s="3"/>
      <c r="E85" s="3"/>
      <c r="F85" s="4">
        <f>SUM(F86)</f>
        <v>0</v>
      </c>
      <c r="G85" s="30"/>
    </row>
    <row r="86" spans="1:7" ht="33" hidden="1">
      <c r="A86" s="12" t="s">
        <v>23</v>
      </c>
      <c r="B86" s="10" t="s">
        <v>73</v>
      </c>
      <c r="C86" s="3" t="s">
        <v>16</v>
      </c>
      <c r="D86" s="3" t="s">
        <v>20</v>
      </c>
      <c r="E86" s="3"/>
      <c r="F86" s="4">
        <f>SUM(F87)</f>
        <v>0</v>
      </c>
      <c r="G86" s="30"/>
    </row>
    <row r="87" spans="1:7" ht="33" hidden="1">
      <c r="A87" s="12" t="s">
        <v>53</v>
      </c>
      <c r="B87" s="10" t="s">
        <v>73</v>
      </c>
      <c r="C87" s="3" t="s">
        <v>16</v>
      </c>
      <c r="D87" s="3" t="s">
        <v>20</v>
      </c>
      <c r="E87" s="3" t="s">
        <v>21</v>
      </c>
      <c r="F87" s="4"/>
      <c r="G87" s="30"/>
    </row>
    <row r="88" spans="1:7" ht="33" hidden="1">
      <c r="A88" s="11" t="s">
        <v>71</v>
      </c>
      <c r="B88" s="10" t="s">
        <v>70</v>
      </c>
      <c r="C88" s="3"/>
      <c r="D88" s="3"/>
      <c r="E88" s="3"/>
      <c r="F88" s="4">
        <f>SUM(F89,F92)</f>
        <v>0</v>
      </c>
      <c r="G88" s="30"/>
    </row>
    <row r="89" spans="1:7" ht="16.5" hidden="1">
      <c r="A89" s="11" t="s">
        <v>30</v>
      </c>
      <c r="B89" s="10" t="s">
        <v>70</v>
      </c>
      <c r="C89" s="3" t="s">
        <v>12</v>
      </c>
      <c r="D89" s="3"/>
      <c r="E89" s="3"/>
      <c r="F89" s="4">
        <f>SUM(F90)</f>
        <v>0</v>
      </c>
      <c r="G89" s="30"/>
    </row>
    <row r="90" spans="1:7" ht="16.5" hidden="1">
      <c r="A90" s="11" t="s">
        <v>72</v>
      </c>
      <c r="B90" s="10" t="s">
        <v>70</v>
      </c>
      <c r="C90" s="3" t="s">
        <v>12</v>
      </c>
      <c r="D90" s="3" t="s">
        <v>22</v>
      </c>
      <c r="E90" s="3"/>
      <c r="F90" s="4">
        <f>SUM(F91)</f>
        <v>0</v>
      </c>
      <c r="G90" s="30"/>
    </row>
    <row r="91" spans="1:7" ht="33" hidden="1">
      <c r="A91" s="9" t="s">
        <v>32</v>
      </c>
      <c r="B91" s="10" t="s">
        <v>70</v>
      </c>
      <c r="C91" s="3" t="s">
        <v>12</v>
      </c>
      <c r="D91" s="3" t="s">
        <v>22</v>
      </c>
      <c r="E91" s="3" t="s">
        <v>27</v>
      </c>
      <c r="F91" s="4"/>
      <c r="G91" s="30"/>
    </row>
    <row r="92" spans="1:7" ht="16.5" hidden="1">
      <c r="A92" s="11" t="s">
        <v>41</v>
      </c>
      <c r="B92" s="10" t="s">
        <v>70</v>
      </c>
      <c r="C92" s="3" t="s">
        <v>15</v>
      </c>
      <c r="D92" s="3"/>
      <c r="E92" s="3"/>
      <c r="F92" s="4">
        <f>SUM(F93)</f>
        <v>0</v>
      </c>
      <c r="G92" s="30"/>
    </row>
    <row r="93" spans="1:7" ht="16.5" hidden="1">
      <c r="A93" s="11" t="s">
        <v>19</v>
      </c>
      <c r="B93" s="10" t="s">
        <v>70</v>
      </c>
      <c r="C93" s="3" t="s">
        <v>15</v>
      </c>
      <c r="D93" s="3" t="s">
        <v>16</v>
      </c>
      <c r="E93" s="3"/>
      <c r="F93" s="4">
        <f>SUM(F94)</f>
        <v>0</v>
      </c>
      <c r="G93" s="30"/>
    </row>
    <row r="94" spans="1:7" ht="18" customHeight="1" hidden="1">
      <c r="A94" s="9" t="s">
        <v>45</v>
      </c>
      <c r="B94" s="10" t="s">
        <v>70</v>
      </c>
      <c r="C94" s="3" t="s">
        <v>15</v>
      </c>
      <c r="D94" s="3" t="s">
        <v>16</v>
      </c>
      <c r="E94" s="3" t="s">
        <v>44</v>
      </c>
      <c r="F94" s="4"/>
      <c r="G94" s="30"/>
    </row>
    <row r="95" spans="1:7" ht="54" customHeight="1" hidden="1">
      <c r="A95" s="13" t="s">
        <v>80</v>
      </c>
      <c r="B95" s="10" t="s">
        <v>79</v>
      </c>
      <c r="C95" s="3"/>
      <c r="D95" s="3"/>
      <c r="E95" s="3"/>
      <c r="F95" s="4">
        <f>SUM(F96)</f>
        <v>0</v>
      </c>
      <c r="G95" s="30"/>
    </row>
    <row r="96" spans="1:7" ht="18" customHeight="1" hidden="1">
      <c r="A96" s="9" t="s">
        <v>1</v>
      </c>
      <c r="B96" s="28" t="s">
        <v>79</v>
      </c>
      <c r="C96" s="3" t="s">
        <v>4</v>
      </c>
      <c r="D96" s="3"/>
      <c r="E96" s="3"/>
      <c r="F96" s="4">
        <f>SUM(F97)</f>
        <v>0</v>
      </c>
      <c r="G96" s="30"/>
    </row>
    <row r="97" spans="1:7" ht="18" customHeight="1" hidden="1">
      <c r="A97" s="9" t="s">
        <v>6</v>
      </c>
      <c r="B97" s="28" t="s">
        <v>79</v>
      </c>
      <c r="C97" s="3" t="s">
        <v>4</v>
      </c>
      <c r="D97" s="3" t="s">
        <v>43</v>
      </c>
      <c r="E97" s="3"/>
      <c r="F97" s="4">
        <f>SUM(F98)</f>
        <v>0</v>
      </c>
      <c r="G97" s="30"/>
    </row>
    <row r="98" spans="1:7" ht="18" customHeight="1" hidden="1">
      <c r="A98" s="11" t="s">
        <v>2</v>
      </c>
      <c r="B98" s="28" t="s">
        <v>79</v>
      </c>
      <c r="C98" s="3" t="s">
        <v>4</v>
      </c>
      <c r="D98" s="3" t="s">
        <v>43</v>
      </c>
      <c r="E98" s="3" t="s">
        <v>5</v>
      </c>
      <c r="F98" s="4"/>
      <c r="G98" s="30"/>
    </row>
    <row r="99" spans="1:7" ht="65.25" customHeight="1" hidden="1">
      <c r="A99" s="11" t="s">
        <v>85</v>
      </c>
      <c r="B99" s="10" t="s">
        <v>81</v>
      </c>
      <c r="C99" s="3"/>
      <c r="D99" s="3"/>
      <c r="E99" s="3"/>
      <c r="F99" s="4">
        <f>SUM(F100)</f>
        <v>0</v>
      </c>
      <c r="G99" s="30"/>
    </row>
    <row r="100" spans="1:7" ht="18" customHeight="1" hidden="1">
      <c r="A100" s="11" t="s">
        <v>83</v>
      </c>
      <c r="B100" s="28" t="s">
        <v>81</v>
      </c>
      <c r="C100" s="3" t="s">
        <v>13</v>
      </c>
      <c r="D100" s="3"/>
      <c r="E100" s="3"/>
      <c r="F100" s="4">
        <f>SUM(F101)</f>
        <v>0</v>
      </c>
      <c r="G100" s="30"/>
    </row>
    <row r="101" spans="1:7" ht="18" customHeight="1" hidden="1">
      <c r="A101" s="11" t="s">
        <v>84</v>
      </c>
      <c r="B101" s="28" t="s">
        <v>81</v>
      </c>
      <c r="C101" s="3" t="s">
        <v>13</v>
      </c>
      <c r="D101" s="3" t="s">
        <v>12</v>
      </c>
      <c r="E101" s="3"/>
      <c r="F101" s="4">
        <f>SUM(F102)</f>
        <v>0</v>
      </c>
      <c r="G101" s="30"/>
    </row>
    <row r="102" spans="1:7" ht="18" customHeight="1" hidden="1">
      <c r="A102" s="12" t="s">
        <v>82</v>
      </c>
      <c r="B102" s="28" t="s">
        <v>81</v>
      </c>
      <c r="C102" s="3" t="s">
        <v>13</v>
      </c>
      <c r="D102" s="3" t="s">
        <v>12</v>
      </c>
      <c r="E102" s="3" t="s">
        <v>58</v>
      </c>
      <c r="F102" s="29"/>
      <c r="G102" s="30"/>
    </row>
    <row r="103" spans="1:6" ht="16.5">
      <c r="A103" s="21" t="s">
        <v>68</v>
      </c>
      <c r="B103" s="15"/>
      <c r="C103" s="5"/>
      <c r="D103" s="5"/>
      <c r="E103" s="5"/>
      <c r="F103" s="6">
        <f>F19+F44+F48+F61+F66+F76+F80+F88+F95+F99</f>
        <v>48372.8</v>
      </c>
    </row>
    <row r="104" spans="1:6" ht="16.5">
      <c r="A104" s="16"/>
      <c r="B104" s="16"/>
      <c r="C104" s="17"/>
      <c r="D104" s="17"/>
      <c r="E104" s="17"/>
      <c r="F104" s="18"/>
    </row>
  </sheetData>
  <mergeCells count="1">
    <mergeCell ref="A14:F14"/>
  </mergeCells>
  <printOptions/>
  <pageMargins left="1.1811023622047245" right="0.3937007874015748" top="0.9055118110236221" bottom="0.5118110236220472" header="0.5118110236220472" footer="0.5118110236220472"/>
  <pageSetup fitToHeight="2" fitToWidth="1" horizontalDpi="600" verticalDpi="600" orientation="portrait" paperSize="9" scale="6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мэрии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Budget_05_4</dc:creator>
  <cp:keywords/>
  <dc:description/>
  <cp:lastModifiedBy>smirnova</cp:lastModifiedBy>
  <cp:lastPrinted>2010-02-11T10:43:03Z</cp:lastPrinted>
  <dcterms:created xsi:type="dcterms:W3CDTF">2006-10-24T10:14:30Z</dcterms:created>
  <dcterms:modified xsi:type="dcterms:W3CDTF">2010-02-11T10:46:33Z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