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аблица 19" sheetId="1" r:id="rId1"/>
    <sheet name="Таблица 20" sheetId="2" r:id="rId2"/>
  </sheets>
  <definedNames>
    <definedName name="sub_1020" localSheetId="1">'Таблица 20'!$A$2</definedName>
    <definedName name="sub_777770" localSheetId="1">'Таблица 20'!$A$24</definedName>
    <definedName name="sub_888880" localSheetId="1">'Таблица 20'!$A$26</definedName>
    <definedName name="_xlnm.Print_Area" localSheetId="0">'Таблица 19'!$A$2:$J$31</definedName>
    <definedName name="_xlnm.Print_Area" localSheetId="1">'Таблица 20'!$A$1:$I$76</definedName>
  </definedNames>
  <calcPr fullCalcOnLoad="1"/>
</workbook>
</file>

<file path=xl/sharedStrings.xml><?xml version="1.0" encoding="utf-8"?>
<sst xmlns="http://schemas.openxmlformats.org/spreadsheetml/2006/main" count="149" uniqueCount="58">
  <si>
    <t>Обеспечение доступа к закрытым спортивным объектам для свободного пользования в течение ограниченного времени</t>
  </si>
  <si>
    <t>Обеспечение участия спортивных сборных команд в спортивных соревнованиях</t>
  </si>
  <si>
    <t>Реализация дополнительных общеобразовательных общеразвивающих программ</t>
  </si>
  <si>
    <t>Основное мероприятие 4. Организация и ведение бухгалтерского (бюджетного) учета и отчетности</t>
  </si>
  <si>
    <t xml:space="preserve"> - организация и проведение официальных спортивных мероприятий;</t>
  </si>
  <si>
    <t>- организация и проведение официальных физкультурных (физкультурно-оздоровительных) мероприятий</t>
  </si>
  <si>
    <t>- проведение занятий физкультурно-спортивной направленности по месту проживания граждан</t>
  </si>
  <si>
    <t>Основное мероприятие 8. Организация работ по реализации целей, задач комитета, выполнения его функциональных обязанностей и реализации муниципальной программы</t>
  </si>
  <si>
    <t>Основное мероприятие 9.Развитие объектов массовой доступности для занятий физической культурой и спортом</t>
  </si>
  <si>
    <t>Основное мероприятие 10. Развитие волейбола</t>
  </si>
  <si>
    <t>Всего</t>
  </si>
  <si>
    <t>МКУ "ЦБОУФКиС"</t>
  </si>
  <si>
    <t>Комитет по физической культуре и спорту мэрии города Череповца</t>
  </si>
  <si>
    <t>МБОУ ДОД "ДЮСШ, СДЮСШОР"</t>
  </si>
  <si>
    <t>МАОУДОД "ДЮСШ боевых искусств"</t>
  </si>
  <si>
    <t>МАУ "ФиС"</t>
  </si>
  <si>
    <t>МАУ "Ледовый дворец"</t>
  </si>
  <si>
    <t>МАУ "ФИС"</t>
  </si>
  <si>
    <t>№ п/п</t>
  </si>
  <si>
    <t>Наименование муниципальной программы, подпрограммы, ведомственной целевой программы, основного мероприятия</t>
  </si>
  <si>
    <t>Ответственный исполнитель, соисполнитель, участник</t>
  </si>
  <si>
    <t>Расходы (тыс. руб.)</t>
  </si>
  <si>
    <t>отчетный год**</t>
  </si>
  <si>
    <t>текущий год**</t>
  </si>
  <si>
    <t>сводная бюджетная роспись, план на 1 января</t>
  </si>
  <si>
    <t>сводная бюджетная роспись на 31 декабря</t>
  </si>
  <si>
    <t>сводная бюджетная роспись по состоянию на 1 июля</t>
  </si>
  <si>
    <t>кассовое исполнение по состоянию на 1 июля</t>
  </si>
  <si>
    <t>всего</t>
  </si>
  <si>
    <t>Создание условий для развития физической культуры и спорта в городе Череповце на 2013-2022 годы</t>
  </si>
  <si>
    <t>Отчет об использовании бюджетных ассигнований городского бюджета на реализацию муниципальной программы</t>
  </si>
  <si>
    <r>
      <t>кассовое исполнение</t>
    </r>
    <r>
      <rPr>
        <sz val="10"/>
        <rFont val="Arial"/>
        <family val="2"/>
      </rPr>
      <t> </t>
    </r>
  </si>
  <si>
    <r>
      <t xml:space="preserve">Основное мероприятие 3. Развитие детско-юношеского и массового спорта, </t>
    </r>
    <r>
      <rPr>
        <sz val="10"/>
        <rFont val="Times New Roman"/>
        <family val="1"/>
      </rPr>
      <t xml:space="preserve">в том числе: </t>
    </r>
  </si>
  <si>
    <r>
      <t>Основное мероприятие 5. Популяризация физической культуры и спорта и здорового образа жизни</t>
    </r>
    <r>
      <rPr>
        <sz val="10"/>
        <rFont val="Times New Roman"/>
        <family val="1"/>
      </rPr>
      <t>, в том числе:</t>
    </r>
  </si>
  <si>
    <t>Источники ресурсного обеспечения</t>
  </si>
  <si>
    <t>Расходы за отчетный год, (тыс. руб.)*</t>
  </si>
  <si>
    <t>Расходы за текущий год, (тыс. руб.)*</t>
  </si>
  <si>
    <t>План</t>
  </si>
  <si>
    <t>Факт</t>
  </si>
  <si>
    <t>Факт по состоянию на 1 июля</t>
  </si>
  <si>
    <t>% освоения</t>
  </si>
  <si>
    <t>городской бюджет(9)</t>
  </si>
  <si>
    <t>федеральный бюджет</t>
  </si>
  <si>
    <t>областной бюджет</t>
  </si>
  <si>
    <t>внебюджетные источники(10)</t>
  </si>
  <si>
    <t>N п/п</t>
  </si>
  <si>
    <t>% освоения </t>
  </si>
  <si>
    <t>Информация о расходах городского, федерального, областного бюджетов, внебюджетныых источников на реализацию целей муниицпальной программы города</t>
  </si>
  <si>
    <r>
      <rPr>
        <u val="single"/>
        <sz val="10"/>
        <rFont val="Times New Roman"/>
        <family val="1"/>
      </rPr>
      <t>Основное мероприятие 1. Обеспечение доступа к спортивным объектам</t>
    </r>
    <r>
      <rPr>
        <sz val="10"/>
        <rFont val="Times New Roman"/>
        <family val="1"/>
      </rPr>
      <t>, в том числе:</t>
    </r>
  </si>
  <si>
    <r>
      <t>О</t>
    </r>
    <r>
      <rPr>
        <u val="single"/>
        <sz val="10"/>
        <rFont val="Times New Roman"/>
        <family val="1"/>
      </rPr>
      <t xml:space="preserve">сновное мероприятие 2. Обеспечение участия в физкультурных мероприятиях и спортивных мероприятиях различного уровня, </t>
    </r>
    <r>
      <rPr>
        <sz val="10"/>
        <rFont val="Times New Roman"/>
        <family val="1"/>
      </rPr>
      <t xml:space="preserve">в том числе: </t>
    </r>
  </si>
  <si>
    <r>
      <t xml:space="preserve">Подпрограмма </t>
    </r>
    <r>
      <rPr>
        <sz val="10"/>
        <color indexed="8"/>
        <rFont val="Times New Roman"/>
        <family val="1"/>
      </rPr>
      <t>- ВЦП «Спортивный город»</t>
    </r>
  </si>
  <si>
    <t>Основное мероприятие 7.Совершенствование материально-технической базы</t>
  </si>
  <si>
    <t>Основное мероприятие 6.Выплата компенсации на приобретение книгоиздательской продукции</t>
  </si>
  <si>
    <t>Основное мероприятие 1. Обеспечение доступа к спортивным объектам</t>
  </si>
  <si>
    <t>Основное мероприятие 2. Обеспечение участия в физкультурных мероприятиях и спортивных мероприятиях различного уровня</t>
  </si>
  <si>
    <t>Основное мероприятие 5. Популяризация физической культуры и спорта и здорового образа жизни</t>
  </si>
  <si>
    <t>Основное мероприятие 9. Развитие объектов массовой доступности для занятий физической культурой и спортом</t>
  </si>
  <si>
    <t>Основное мероприятие 3. Развитие детско-юношеского и массового спорта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</si>
</sst>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  <numFmt numFmtId="177" formatCode="#,##0.0"/>
    <numFmt numFmtId="178" formatCode="[$-FC19]d\ mmmm\ yyyy\ &quot;г.&quot;"/>
    <numFmt numFmtId="179" formatCode="#,##0.00&quot;р.&quot;"/>
    <numFmt numFmtId="180" formatCode="#,##0.0&quot;р.&quot;"/>
    <numFmt numFmtId="181" formatCode="#,##0&quot;р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Calibri"/>
      <family val="2"/>
    </font>
    <font>
      <sz val="10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Calibri"/>
      <family val="2"/>
    </font>
    <font>
      <b/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26282F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1"/>
      <color theme="10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26282F"/>
      <name val="Times New Roman"/>
      <family val="1"/>
    </font>
    <font>
      <b/>
      <sz val="11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 horizontal="right"/>
    </xf>
    <xf numFmtId="0" fontId="58" fillId="0" borderId="0" xfId="0" applyFont="1" applyAlignment="1">
      <alignment/>
    </xf>
    <xf numFmtId="0" fontId="59" fillId="0" borderId="11" xfId="0" applyFont="1" applyBorder="1" applyAlignment="1">
      <alignment horizontal="center" vertical="top" wrapText="1"/>
    </xf>
    <xf numFmtId="0" fontId="60" fillId="0" borderId="10" xfId="0" applyFont="1" applyBorder="1" applyAlignment="1">
      <alignment/>
    </xf>
    <xf numFmtId="0" fontId="59" fillId="0" borderId="12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61" fillId="0" borderId="0" xfId="42" applyFont="1" applyAlignment="1" applyProtection="1">
      <alignment horizontal="center"/>
      <protection/>
    </xf>
    <xf numFmtId="0" fontId="4" fillId="0" borderId="13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justify" vertical="top" wrapText="1"/>
    </xf>
    <xf numFmtId="4" fontId="62" fillId="0" borderId="10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 wrapText="1"/>
    </xf>
    <xf numFmtId="0" fontId="60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center" vertical="top" wrapText="1"/>
    </xf>
    <xf numFmtId="2" fontId="2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/>
    </xf>
    <xf numFmtId="0" fontId="7" fillId="6" borderId="10" xfId="0" applyFont="1" applyFill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 vertical="top" wrapText="1"/>
    </xf>
    <xf numFmtId="2" fontId="60" fillId="6" borderId="10" xfId="0" applyNumberFormat="1" applyFont="1" applyFill="1" applyBorder="1" applyAlignment="1">
      <alignment horizontal="center"/>
    </xf>
    <xf numFmtId="2" fontId="60" fillId="6" borderId="10" xfId="0" applyNumberFormat="1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/>
    </xf>
    <xf numFmtId="2" fontId="4" fillId="6" borderId="17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164" fontId="56" fillId="6" borderId="10" xfId="0" applyNumberFormat="1" applyFont="1" applyFill="1" applyBorder="1" applyAlignment="1">
      <alignment/>
    </xf>
    <xf numFmtId="0" fontId="56" fillId="6" borderId="10" xfId="0" applyFont="1" applyFill="1" applyBorder="1" applyAlignment="1">
      <alignment/>
    </xf>
    <xf numFmtId="0" fontId="63" fillId="6" borderId="16" xfId="0" applyFont="1" applyFill="1" applyBorder="1" applyAlignment="1">
      <alignment horizontal="center" vertical="center" wrapText="1"/>
    </xf>
    <xf numFmtId="0" fontId="62" fillId="6" borderId="10" xfId="0" applyFont="1" applyFill="1" applyBorder="1" applyAlignment="1">
      <alignment horizontal="center" vertical="center" wrapText="1"/>
    </xf>
    <xf numFmtId="0" fontId="59" fillId="6" borderId="10" xfId="0" applyFont="1" applyFill="1" applyBorder="1" applyAlignment="1">
      <alignment horizontal="center" vertical="top" wrapText="1"/>
    </xf>
    <xf numFmtId="0" fontId="64" fillId="6" borderId="10" xfId="0" applyFont="1" applyFill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/>
    </xf>
    <xf numFmtId="0" fontId="65" fillId="6" borderId="10" xfId="0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/>
    </xf>
    <xf numFmtId="4" fontId="64" fillId="6" borderId="10" xfId="0" applyNumberFormat="1" applyFont="1" applyFill="1" applyBorder="1" applyAlignment="1">
      <alignment horizontal="center" vertical="center"/>
    </xf>
    <xf numFmtId="177" fontId="64" fillId="6" borderId="10" xfId="0" applyNumberFormat="1" applyFont="1" applyFill="1" applyBorder="1" applyAlignment="1">
      <alignment horizontal="center" vertical="center" wrapText="1"/>
    </xf>
    <xf numFmtId="177" fontId="64" fillId="6" borderId="10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4" fontId="8" fillId="6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6" borderId="1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/>
    </xf>
    <xf numFmtId="4" fontId="64" fillId="6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2" fillId="6" borderId="10" xfId="0" applyNumberFormat="1" applyFont="1" applyFill="1" applyBorder="1" applyAlignment="1">
      <alignment horizontal="center" vertical="center"/>
    </xf>
    <xf numFmtId="4" fontId="62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justify" vertical="top" wrapText="1"/>
    </xf>
    <xf numFmtId="4" fontId="62" fillId="0" borderId="0" xfId="0" applyNumberFormat="1" applyFont="1" applyBorder="1" applyAlignment="1">
      <alignment horizontal="center" vertical="center"/>
    </xf>
    <xf numFmtId="177" fontId="62" fillId="0" borderId="0" xfId="0" applyNumberFormat="1" applyFont="1" applyBorder="1" applyAlignment="1">
      <alignment horizontal="center" vertical="center" wrapText="1"/>
    </xf>
    <xf numFmtId="4" fontId="65" fillId="6" borderId="10" xfId="0" applyNumberFormat="1" applyFont="1" applyFill="1" applyBorder="1" applyAlignment="1">
      <alignment horizontal="center" vertical="center" wrapText="1"/>
    </xf>
    <xf numFmtId="177" fontId="65" fillId="6" borderId="10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/>
    </xf>
    <xf numFmtId="0" fontId="5" fillId="0" borderId="18" xfId="42" applyFont="1" applyBorder="1" applyAlignment="1" applyProtection="1">
      <alignment horizontal="center" vertical="top" wrapText="1"/>
      <protection/>
    </xf>
    <xf numFmtId="0" fontId="5" fillId="0" borderId="19" xfId="42" applyFont="1" applyBorder="1" applyAlignment="1" applyProtection="1">
      <alignment horizontal="center" vertical="top" wrapText="1"/>
      <protection/>
    </xf>
    <xf numFmtId="0" fontId="5" fillId="0" borderId="20" xfId="42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center"/>
    </xf>
    <xf numFmtId="0" fontId="56" fillId="0" borderId="21" xfId="0" applyFont="1" applyBorder="1" applyAlignment="1">
      <alignment/>
    </xf>
    <xf numFmtId="0" fontId="6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7" fillId="0" borderId="18" xfId="42" applyFont="1" applyBorder="1" applyAlignment="1" applyProtection="1">
      <alignment horizontal="center"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0" fontId="7" fillId="0" borderId="2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111101" TargetMode="External" /><Relationship Id="rId2" Type="http://schemas.openxmlformats.org/officeDocument/2006/relationships/hyperlink" Target="sub_111101" TargetMode="External" /><Relationship Id="rId3" Type="http://schemas.openxmlformats.org/officeDocument/2006/relationships/hyperlink" Target="sub_999999" TargetMode="External" /><Relationship Id="rId4" Type="http://schemas.openxmlformats.org/officeDocument/2006/relationships/hyperlink" Target="sub_101010" TargetMode="External" /><Relationship Id="rId5" Type="http://schemas.openxmlformats.org/officeDocument/2006/relationships/hyperlink" Target="sub_999999" TargetMode="External" /><Relationship Id="rId6" Type="http://schemas.openxmlformats.org/officeDocument/2006/relationships/hyperlink" Target="sub_101010" TargetMode="External" /><Relationship Id="rId7" Type="http://schemas.openxmlformats.org/officeDocument/2006/relationships/hyperlink" Target="sub_999999" TargetMode="External" /><Relationship Id="rId8" Type="http://schemas.openxmlformats.org/officeDocument/2006/relationships/hyperlink" Target="sub_101010" TargetMode="External" /><Relationship Id="rId9" Type="http://schemas.openxmlformats.org/officeDocument/2006/relationships/hyperlink" Target="sub_999999" TargetMode="External" /><Relationship Id="rId10" Type="http://schemas.openxmlformats.org/officeDocument/2006/relationships/hyperlink" Target="sub_101010" TargetMode="External" /><Relationship Id="rId11" Type="http://schemas.openxmlformats.org/officeDocument/2006/relationships/hyperlink" Target="sub_999999" TargetMode="External" /><Relationship Id="rId12" Type="http://schemas.openxmlformats.org/officeDocument/2006/relationships/hyperlink" Target="sub_101010" TargetMode="External" /><Relationship Id="rId13" Type="http://schemas.openxmlformats.org/officeDocument/2006/relationships/hyperlink" Target="sub_999999" TargetMode="External" /><Relationship Id="rId14" Type="http://schemas.openxmlformats.org/officeDocument/2006/relationships/hyperlink" Target="sub_101010" TargetMode="External" /><Relationship Id="rId15" Type="http://schemas.openxmlformats.org/officeDocument/2006/relationships/hyperlink" Target="sub_999999" TargetMode="External" /><Relationship Id="rId16" Type="http://schemas.openxmlformats.org/officeDocument/2006/relationships/hyperlink" Target="sub_101010" TargetMode="External" /><Relationship Id="rId17" Type="http://schemas.openxmlformats.org/officeDocument/2006/relationships/hyperlink" Target="sub_999999" TargetMode="External" /><Relationship Id="rId18" Type="http://schemas.openxmlformats.org/officeDocument/2006/relationships/hyperlink" Target="sub_101010" TargetMode="External" /><Relationship Id="rId19" Type="http://schemas.openxmlformats.org/officeDocument/2006/relationships/hyperlink" Target="sub_999999" TargetMode="External" /><Relationship Id="rId20" Type="http://schemas.openxmlformats.org/officeDocument/2006/relationships/hyperlink" Target="sub_101010" TargetMode="External" /><Relationship Id="rId21" Type="http://schemas.openxmlformats.org/officeDocument/2006/relationships/hyperlink" Target="sub_999999" TargetMode="External" /><Relationship Id="rId22" Type="http://schemas.openxmlformats.org/officeDocument/2006/relationships/hyperlink" Target="sub_101010" TargetMode="External" /><Relationship Id="rId23" Type="http://schemas.openxmlformats.org/officeDocument/2006/relationships/hyperlink" Target="sub_999999" TargetMode="External" /><Relationship Id="rId24" Type="http://schemas.openxmlformats.org/officeDocument/2006/relationships/hyperlink" Target="sub_101010" TargetMode="External" /><Relationship Id="rId25" Type="http://schemas.openxmlformats.org/officeDocument/2006/relationships/hyperlink" Target="sub_999999" TargetMode="External" /><Relationship Id="rId26" Type="http://schemas.openxmlformats.org/officeDocument/2006/relationships/hyperlink" Target="sub_101010" TargetMode="External" /><Relationship Id="rId27" Type="http://schemas.openxmlformats.org/officeDocument/2006/relationships/hyperlink" Target="sub_999999" TargetMode="External" /><Relationship Id="rId28" Type="http://schemas.openxmlformats.org/officeDocument/2006/relationships/hyperlink" Target="sub_101010" TargetMode="External" /><Relationship Id="rId29" Type="http://schemas.openxmlformats.org/officeDocument/2006/relationships/hyperlink" Target="sub_999999" TargetMode="External" /><Relationship Id="rId30" Type="http://schemas.openxmlformats.org/officeDocument/2006/relationships/hyperlink" Target="sub_101010" TargetMode="External" /><Relationship Id="rId31" Type="http://schemas.openxmlformats.org/officeDocument/2006/relationships/hyperlink" Target="sub_999999" TargetMode="External" /><Relationship Id="rId32" Type="http://schemas.openxmlformats.org/officeDocument/2006/relationships/hyperlink" Target="sub_101010" TargetMode="External" /><Relationship Id="rId3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26">
      <selection activeCell="K13" sqref="K13"/>
    </sheetView>
  </sheetViews>
  <sheetFormatPr defaultColWidth="9.140625" defaultRowHeight="15"/>
  <cols>
    <col min="1" max="1" width="5.8515625" style="1" customWidth="1"/>
    <col min="2" max="2" width="32.28125" style="1" customWidth="1"/>
    <col min="3" max="3" width="22.8515625" style="1" customWidth="1"/>
    <col min="4" max="4" width="12.00390625" style="2" hidden="1" customWidth="1"/>
    <col min="5" max="5" width="13.57421875" style="1" hidden="1" customWidth="1"/>
    <col min="6" max="6" width="12.7109375" style="1" hidden="1" customWidth="1"/>
    <col min="7" max="7" width="14.00390625" style="1" customWidth="1"/>
    <col min="8" max="8" width="14.28125" style="1" customWidth="1"/>
    <col min="9" max="9" width="14.00390625" style="1" customWidth="1"/>
    <col min="10" max="10" width="25.140625" style="1" customWidth="1"/>
    <col min="11" max="16384" width="9.140625" style="1" customWidth="1"/>
  </cols>
  <sheetData>
    <row r="1" spans="2:5" ht="15.75">
      <c r="B1" s="89"/>
      <c r="C1" s="89"/>
      <c r="D1" s="90"/>
      <c r="E1" s="90"/>
    </row>
    <row r="2" spans="2:7" ht="15.75">
      <c r="B2" s="5"/>
      <c r="C2" s="5"/>
      <c r="D2" s="4"/>
      <c r="E2" s="5"/>
      <c r="F2" s="5"/>
      <c r="G2"/>
    </row>
    <row r="3" spans="1:9" ht="36.75" customHeight="1">
      <c r="A3" s="88" t="s">
        <v>30</v>
      </c>
      <c r="B3" s="88"/>
      <c r="C3" s="88"/>
      <c r="D3" s="88"/>
      <c r="E3" s="88"/>
      <c r="F3" s="88"/>
      <c r="G3" s="88"/>
      <c r="H3" s="88"/>
      <c r="I3" s="88"/>
    </row>
    <row r="4" spans="2:7" ht="16.5" thickBot="1">
      <c r="B4" s="5"/>
      <c r="C4" s="5"/>
      <c r="D4" s="10"/>
      <c r="E4" s="5"/>
      <c r="F4" s="5"/>
      <c r="G4"/>
    </row>
    <row r="5" spans="1:9" ht="16.5" thickBot="1">
      <c r="A5" s="93" t="s">
        <v>18</v>
      </c>
      <c r="B5" s="93" t="s">
        <v>19</v>
      </c>
      <c r="C5" s="93" t="s">
        <v>20</v>
      </c>
      <c r="D5" s="96" t="s">
        <v>21</v>
      </c>
      <c r="E5" s="97"/>
      <c r="F5" s="97"/>
      <c r="G5" s="97"/>
      <c r="H5" s="97"/>
      <c r="I5" s="98"/>
    </row>
    <row r="6" spans="1:9" ht="16.5" thickBot="1">
      <c r="A6" s="94"/>
      <c r="B6" s="94"/>
      <c r="C6" s="94"/>
      <c r="D6" s="83" t="s">
        <v>22</v>
      </c>
      <c r="E6" s="84"/>
      <c r="F6" s="85"/>
      <c r="G6" s="83" t="s">
        <v>23</v>
      </c>
      <c r="H6" s="84"/>
      <c r="I6" s="85"/>
    </row>
    <row r="7" spans="1:9" ht="53.25" customHeight="1" thickBot="1">
      <c r="A7" s="95"/>
      <c r="B7" s="95"/>
      <c r="C7" s="95"/>
      <c r="D7" s="11" t="s">
        <v>24</v>
      </c>
      <c r="E7" s="11" t="s">
        <v>25</v>
      </c>
      <c r="F7" s="11" t="s">
        <v>31</v>
      </c>
      <c r="G7" s="11" t="s">
        <v>24</v>
      </c>
      <c r="H7" s="11" t="s">
        <v>26</v>
      </c>
      <c r="I7" s="11" t="s">
        <v>27</v>
      </c>
    </row>
    <row r="8" spans="1:9" ht="15.75">
      <c r="A8" s="8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20.25" customHeight="1">
      <c r="A9" s="107"/>
      <c r="B9" s="105" t="s">
        <v>29</v>
      </c>
      <c r="C9" s="50" t="s">
        <v>10</v>
      </c>
      <c r="D9" s="49"/>
      <c r="E9" s="49"/>
      <c r="F9" s="49"/>
      <c r="G9" s="59">
        <f>G10</f>
        <v>331089.8</v>
      </c>
      <c r="H9" s="67">
        <f>H10</f>
        <v>330177.1</v>
      </c>
      <c r="I9" s="59">
        <f>I10</f>
        <v>160789.09999999998</v>
      </c>
    </row>
    <row r="10" spans="1:9" ht="38.25" customHeight="1">
      <c r="A10" s="108"/>
      <c r="B10" s="106"/>
      <c r="C10" s="12" t="s">
        <v>12</v>
      </c>
      <c r="D10" s="9"/>
      <c r="E10" s="9"/>
      <c r="F10" s="9"/>
      <c r="G10" s="72">
        <v>331089.8</v>
      </c>
      <c r="H10" s="68">
        <v>330177.1</v>
      </c>
      <c r="I10" s="60">
        <f>I11+I14+I17+I20+I21+I29+I30+I31</f>
        <v>160789.09999999998</v>
      </c>
    </row>
    <row r="11" spans="1:9" ht="40.5" customHeight="1">
      <c r="A11" s="86">
        <v>1</v>
      </c>
      <c r="B11" s="31" t="s">
        <v>48</v>
      </c>
      <c r="C11" s="32"/>
      <c r="D11" s="33"/>
      <c r="E11" s="33"/>
      <c r="F11" s="33"/>
      <c r="G11" s="61">
        <f>G12+G13</f>
        <v>129842.70000000001</v>
      </c>
      <c r="H11" s="61">
        <f>H12+H13</f>
        <v>129913.4</v>
      </c>
      <c r="I11" s="61">
        <f>I12+I13</f>
        <v>64985.899999999994</v>
      </c>
    </row>
    <row r="12" spans="1:10" ht="23.25" customHeight="1">
      <c r="A12" s="86"/>
      <c r="B12" s="91" t="s">
        <v>0</v>
      </c>
      <c r="C12" s="14" t="s">
        <v>15</v>
      </c>
      <c r="D12" s="7"/>
      <c r="E12" s="7"/>
      <c r="F12" s="7"/>
      <c r="G12" s="62">
        <v>61174.9</v>
      </c>
      <c r="H12" s="69">
        <v>61174.9</v>
      </c>
      <c r="I12" s="63">
        <v>25037.5</v>
      </c>
      <c r="J12" s="87"/>
    </row>
    <row r="13" spans="1:10" ht="26.25" customHeight="1">
      <c r="A13" s="86"/>
      <c r="B13" s="92"/>
      <c r="C13" s="14" t="s">
        <v>16</v>
      </c>
      <c r="D13" s="7"/>
      <c r="E13" s="7"/>
      <c r="F13" s="7"/>
      <c r="G13" s="62">
        <v>68667.8</v>
      </c>
      <c r="H13" s="69">
        <f>68667.8+70.7</f>
        <v>68738.5</v>
      </c>
      <c r="I13" s="63">
        <f>39877.7+70.7</f>
        <v>39948.399999999994</v>
      </c>
      <c r="J13" s="87"/>
    </row>
    <row r="14" spans="1:9" ht="64.5" customHeight="1">
      <c r="A14" s="86">
        <v>2</v>
      </c>
      <c r="B14" s="31" t="s">
        <v>49</v>
      </c>
      <c r="C14" s="34"/>
      <c r="D14" s="35"/>
      <c r="E14" s="35"/>
      <c r="F14" s="36"/>
      <c r="G14" s="61">
        <f>G15+G16</f>
        <v>19918.800000000003</v>
      </c>
      <c r="H14" s="70">
        <f>H15+H16</f>
        <v>19918.800000000003</v>
      </c>
      <c r="I14" s="61">
        <f>I15+I16</f>
        <v>10386.2</v>
      </c>
    </row>
    <row r="15" spans="1:9" ht="25.5" customHeight="1">
      <c r="A15" s="86"/>
      <c r="B15" s="91" t="s">
        <v>1</v>
      </c>
      <c r="C15" s="14" t="s">
        <v>13</v>
      </c>
      <c r="D15" s="17"/>
      <c r="E15" s="17"/>
      <c r="F15" s="17"/>
      <c r="G15" s="64">
        <v>18655.4</v>
      </c>
      <c r="H15" s="30">
        <v>18655.4</v>
      </c>
      <c r="I15" s="60">
        <v>9620.6</v>
      </c>
    </row>
    <row r="16" spans="1:9" ht="24.75" customHeight="1">
      <c r="A16" s="86"/>
      <c r="B16" s="92"/>
      <c r="C16" s="14" t="s">
        <v>14</v>
      </c>
      <c r="D16" s="17"/>
      <c r="E16" s="17"/>
      <c r="F16" s="17"/>
      <c r="G16" s="64">
        <v>1263.4</v>
      </c>
      <c r="H16" s="30">
        <v>1263.4</v>
      </c>
      <c r="I16" s="60">
        <v>765.6</v>
      </c>
    </row>
    <row r="17" spans="1:9" ht="43.5" customHeight="1">
      <c r="A17" s="86">
        <v>3</v>
      </c>
      <c r="B17" s="37" t="s">
        <v>32</v>
      </c>
      <c r="C17" s="38"/>
      <c r="D17" s="39"/>
      <c r="E17" s="40"/>
      <c r="F17" s="33"/>
      <c r="G17" s="61">
        <f>G18+G19</f>
        <v>126537</v>
      </c>
      <c r="H17" s="70">
        <f>H18+H19</f>
        <v>126537</v>
      </c>
      <c r="I17" s="61">
        <f>I18+I19</f>
        <v>60182</v>
      </c>
    </row>
    <row r="18" spans="1:9" ht="27.75" customHeight="1">
      <c r="A18" s="86"/>
      <c r="B18" s="91" t="s">
        <v>2</v>
      </c>
      <c r="C18" s="14" t="s">
        <v>13</v>
      </c>
      <c r="D18" s="7"/>
      <c r="E18" s="7"/>
      <c r="F18" s="7"/>
      <c r="G18" s="64">
        <v>103659</v>
      </c>
      <c r="H18" s="30">
        <v>103659</v>
      </c>
      <c r="I18" s="60">
        <v>48773.5</v>
      </c>
    </row>
    <row r="19" spans="1:9" ht="24" customHeight="1">
      <c r="A19" s="86"/>
      <c r="B19" s="92"/>
      <c r="C19" s="14" t="s">
        <v>14</v>
      </c>
      <c r="D19" s="7"/>
      <c r="E19" s="7"/>
      <c r="F19" s="7"/>
      <c r="G19" s="64">
        <v>22878</v>
      </c>
      <c r="H19" s="30">
        <v>22878</v>
      </c>
      <c r="I19" s="64">
        <v>11408.5</v>
      </c>
    </row>
    <row r="20" spans="1:9" ht="40.5" customHeight="1">
      <c r="A20" s="13">
        <v>4</v>
      </c>
      <c r="B20" s="18" t="s">
        <v>3</v>
      </c>
      <c r="C20" s="16" t="s">
        <v>11</v>
      </c>
      <c r="D20" s="13"/>
      <c r="E20" s="13"/>
      <c r="F20" s="13"/>
      <c r="G20" s="73">
        <v>4536.8</v>
      </c>
      <c r="H20" s="71">
        <v>4736.7</v>
      </c>
      <c r="I20" s="60">
        <v>1932.5</v>
      </c>
    </row>
    <row r="21" spans="1:9" ht="54.75" customHeight="1">
      <c r="A21" s="100">
        <v>5</v>
      </c>
      <c r="B21" s="41" t="s">
        <v>33</v>
      </c>
      <c r="C21" s="31"/>
      <c r="D21" s="42"/>
      <c r="E21" s="43"/>
      <c r="F21" s="44"/>
      <c r="G21" s="61">
        <f>G22+G23+G24+G25+G26+G27+G28</f>
        <v>11080.8</v>
      </c>
      <c r="H21" s="70">
        <f>H22+H23+H24+H25+H26+H27+H28</f>
        <v>11080.8</v>
      </c>
      <c r="I21" s="61">
        <f>I22+I23+I24+I25+I26+I27+I28</f>
        <v>5244</v>
      </c>
    </row>
    <row r="22" spans="1:9" ht="26.25" customHeight="1">
      <c r="A22" s="101"/>
      <c r="B22" s="99" t="s">
        <v>4</v>
      </c>
      <c r="C22" s="14" t="s">
        <v>13</v>
      </c>
      <c r="D22" s="19"/>
      <c r="E22" s="3"/>
      <c r="F22" s="15"/>
      <c r="G22" s="64">
        <v>2276.1</v>
      </c>
      <c r="H22" s="30">
        <v>2276.1</v>
      </c>
      <c r="I22" s="60">
        <v>1316.9</v>
      </c>
    </row>
    <row r="23" spans="1:9" ht="32.25" customHeight="1">
      <c r="A23" s="101"/>
      <c r="B23" s="99"/>
      <c r="C23" s="14" t="s">
        <v>14</v>
      </c>
      <c r="D23" s="19"/>
      <c r="E23" s="3"/>
      <c r="F23" s="15"/>
      <c r="G23" s="64">
        <v>199.5</v>
      </c>
      <c r="H23" s="30">
        <v>199.5</v>
      </c>
      <c r="I23" s="60">
        <v>132.8</v>
      </c>
    </row>
    <row r="24" spans="1:9" ht="24" customHeight="1">
      <c r="A24" s="101"/>
      <c r="B24" s="99"/>
      <c r="C24" s="14" t="s">
        <v>15</v>
      </c>
      <c r="D24" s="19"/>
      <c r="E24" s="3"/>
      <c r="F24" s="15"/>
      <c r="G24" s="64">
        <v>1841.2</v>
      </c>
      <c r="H24" s="30">
        <v>1841.2</v>
      </c>
      <c r="I24" s="60">
        <v>884.9</v>
      </c>
    </row>
    <row r="25" spans="1:9" ht="31.5" customHeight="1">
      <c r="A25" s="101"/>
      <c r="B25" s="103" t="s">
        <v>5</v>
      </c>
      <c r="C25" s="14" t="s">
        <v>13</v>
      </c>
      <c r="D25" s="19"/>
      <c r="E25" s="3"/>
      <c r="F25" s="15"/>
      <c r="G25" s="64">
        <v>120</v>
      </c>
      <c r="H25" s="30">
        <v>120</v>
      </c>
      <c r="I25" s="60">
        <v>0</v>
      </c>
    </row>
    <row r="26" spans="1:9" ht="25.5">
      <c r="A26" s="101"/>
      <c r="B26" s="104"/>
      <c r="C26" s="14" t="s">
        <v>14</v>
      </c>
      <c r="D26" s="19"/>
      <c r="E26" s="3"/>
      <c r="F26" s="15"/>
      <c r="G26" s="64">
        <v>34.2</v>
      </c>
      <c r="H26" s="30">
        <v>34.2</v>
      </c>
      <c r="I26" s="60">
        <v>0</v>
      </c>
    </row>
    <row r="27" spans="1:9" ht="28.5" customHeight="1">
      <c r="A27" s="101"/>
      <c r="B27" s="99" t="s">
        <v>6</v>
      </c>
      <c r="C27" s="14" t="s">
        <v>13</v>
      </c>
      <c r="D27" s="19"/>
      <c r="E27" s="3"/>
      <c r="F27" s="15"/>
      <c r="G27" s="64">
        <v>3497.3</v>
      </c>
      <c r="H27" s="30">
        <v>3497.3</v>
      </c>
      <c r="I27" s="60">
        <v>1291.7</v>
      </c>
    </row>
    <row r="28" spans="1:9" ht="26.25" customHeight="1">
      <c r="A28" s="102"/>
      <c r="B28" s="99"/>
      <c r="C28" s="14" t="s">
        <v>15</v>
      </c>
      <c r="D28" s="19"/>
      <c r="E28" s="3"/>
      <c r="F28" s="15"/>
      <c r="G28" s="64">
        <v>3112.5</v>
      </c>
      <c r="H28" s="30">
        <v>3112.5</v>
      </c>
      <c r="I28" s="60">
        <v>1617.7</v>
      </c>
    </row>
    <row r="29" spans="1:9" ht="83.25" customHeight="1">
      <c r="A29" s="20">
        <v>6</v>
      </c>
      <c r="B29" s="47" t="s">
        <v>7</v>
      </c>
      <c r="C29" s="48" t="s">
        <v>12</v>
      </c>
      <c r="D29" s="45"/>
      <c r="E29" s="46"/>
      <c r="F29" s="33"/>
      <c r="G29" s="61">
        <v>6084.2</v>
      </c>
      <c r="H29" s="70">
        <v>4900.9</v>
      </c>
      <c r="I29" s="65">
        <v>2094.9</v>
      </c>
    </row>
    <row r="30" spans="1:9" ht="54.75" customHeight="1">
      <c r="A30" s="20">
        <v>7</v>
      </c>
      <c r="B30" s="47" t="s">
        <v>8</v>
      </c>
      <c r="C30" s="48" t="s">
        <v>17</v>
      </c>
      <c r="D30" s="45"/>
      <c r="E30" s="46"/>
      <c r="F30" s="33"/>
      <c r="G30" s="61">
        <v>3089.5</v>
      </c>
      <c r="H30" s="70">
        <v>3089.5</v>
      </c>
      <c r="I30" s="65">
        <v>963.6</v>
      </c>
    </row>
    <row r="31" spans="1:9" ht="45" customHeight="1">
      <c r="A31" s="20">
        <v>8</v>
      </c>
      <c r="B31" s="47" t="s">
        <v>9</v>
      </c>
      <c r="C31" s="48" t="s">
        <v>12</v>
      </c>
      <c r="D31" s="45"/>
      <c r="E31" s="46"/>
      <c r="F31" s="33"/>
      <c r="G31" s="61">
        <v>30000</v>
      </c>
      <c r="H31" s="70">
        <v>30000</v>
      </c>
      <c r="I31" s="65">
        <v>15000</v>
      </c>
    </row>
    <row r="32" spans="7:9" ht="53.25" customHeight="1">
      <c r="G32" s="66">
        <f>G11+G14+G17+G20+G21+G29+G30+G31</f>
        <v>331089.8</v>
      </c>
      <c r="H32" s="66">
        <f>H11+H14+H17+H20+H21+H29+H30+H31</f>
        <v>330177.10000000003</v>
      </c>
      <c r="I32" s="66">
        <f>I11+I14+I17+I20+I21+I29+I30+I31</f>
        <v>160789.09999999998</v>
      </c>
    </row>
    <row r="33" ht="52.5" customHeight="1"/>
    <row r="34" ht="36" customHeight="1"/>
  </sheetData>
  <sheetProtection/>
  <mergeCells count="21">
    <mergeCell ref="A9:A10"/>
    <mergeCell ref="B18:B19"/>
    <mergeCell ref="D5:I5"/>
    <mergeCell ref="D6:F6"/>
    <mergeCell ref="C5:C7"/>
    <mergeCell ref="A11:A13"/>
    <mergeCell ref="B22:B24"/>
    <mergeCell ref="A17:A19"/>
    <mergeCell ref="A21:A28"/>
    <mergeCell ref="B27:B28"/>
    <mergeCell ref="B25:B26"/>
    <mergeCell ref="G6:I6"/>
    <mergeCell ref="A14:A16"/>
    <mergeCell ref="J12:J13"/>
    <mergeCell ref="A3:I3"/>
    <mergeCell ref="B1:E1"/>
    <mergeCell ref="B12:B13"/>
    <mergeCell ref="B15:B16"/>
    <mergeCell ref="A5:A7"/>
    <mergeCell ref="B5:B7"/>
    <mergeCell ref="B9:B10"/>
  </mergeCells>
  <hyperlinks>
    <hyperlink ref="D6" location="sub_888880" display="sub_888880"/>
    <hyperlink ref="G6" location="sub_888880" display="sub_888880"/>
  </hyperlink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2"/>
  <sheetViews>
    <sheetView tabSelected="1" zoomScalePageLayoutView="0" workbookViewId="0" topLeftCell="A27">
      <selection activeCell="J72" sqref="J72"/>
    </sheetView>
  </sheetViews>
  <sheetFormatPr defaultColWidth="9.140625" defaultRowHeight="15"/>
  <cols>
    <col min="1" max="1" width="6.7109375" style="0" customWidth="1"/>
    <col min="2" max="2" width="26.28125" style="0" customWidth="1"/>
    <col min="3" max="3" width="15.421875" style="0" customWidth="1"/>
    <col min="4" max="8" width="11.00390625" style="0" customWidth="1"/>
    <col min="9" max="9" width="13.140625" style="0" customWidth="1"/>
  </cols>
  <sheetData>
    <row r="2" spans="1:9" ht="36" customHeight="1">
      <c r="A2" s="118" t="s">
        <v>47</v>
      </c>
      <c r="B2" s="118"/>
      <c r="C2" s="118"/>
      <c r="D2" s="118"/>
      <c r="E2" s="118"/>
      <c r="F2" s="118"/>
      <c r="G2" s="118"/>
      <c r="H2" s="118"/>
      <c r="I2" s="118"/>
    </row>
    <row r="3" ht="16.5" thickBot="1">
      <c r="A3" s="21"/>
    </row>
    <row r="4" spans="1:9" ht="27.75" customHeight="1" thickBot="1">
      <c r="A4" s="111" t="s">
        <v>45</v>
      </c>
      <c r="B4" s="111" t="s">
        <v>19</v>
      </c>
      <c r="C4" s="111" t="s">
        <v>34</v>
      </c>
      <c r="D4" s="119" t="s">
        <v>35</v>
      </c>
      <c r="E4" s="120"/>
      <c r="F4" s="121"/>
      <c r="G4" s="119" t="s">
        <v>36</v>
      </c>
      <c r="H4" s="120"/>
      <c r="I4" s="121"/>
    </row>
    <row r="5" spans="1:9" ht="50.25" customHeight="1" thickBot="1">
      <c r="A5" s="112"/>
      <c r="B5" s="112"/>
      <c r="C5" s="112"/>
      <c r="D5" s="22" t="s">
        <v>37</v>
      </c>
      <c r="E5" s="22" t="s">
        <v>38</v>
      </c>
      <c r="F5" s="22" t="s">
        <v>46</v>
      </c>
      <c r="G5" s="22" t="s">
        <v>37</v>
      </c>
      <c r="H5" s="22" t="s">
        <v>39</v>
      </c>
      <c r="I5" s="22" t="s">
        <v>40</v>
      </c>
    </row>
    <row r="6" spans="1:9" ht="15">
      <c r="A6" s="23">
        <v>1</v>
      </c>
      <c r="B6" s="24">
        <v>2</v>
      </c>
      <c r="C6" s="24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</row>
    <row r="7" spans="1:9" ht="15">
      <c r="A7" s="110"/>
      <c r="B7" s="110" t="s">
        <v>29</v>
      </c>
      <c r="C7" s="53" t="s">
        <v>28</v>
      </c>
      <c r="D7" s="31"/>
      <c r="E7" s="31"/>
      <c r="F7" s="31"/>
      <c r="G7" s="56">
        <f>G8+G9+G10+G11</f>
        <v>503605.89999999997</v>
      </c>
      <c r="H7" s="56">
        <f>H8+H9+H10+H11</f>
        <v>250289.09999999998</v>
      </c>
      <c r="I7" s="56">
        <f>H7/G7*100</f>
        <v>49.69939788235205</v>
      </c>
    </row>
    <row r="8" spans="1:9" ht="25.5">
      <c r="A8" s="110"/>
      <c r="B8" s="110"/>
      <c r="C8" s="26" t="s">
        <v>41</v>
      </c>
      <c r="D8" s="14"/>
      <c r="E8" s="14"/>
      <c r="F8" s="14"/>
      <c r="G8" s="51">
        <f>G13+G18+G23+G28+G38+G43+G48+G53+G58+G63+G68+G73+G78</f>
        <v>330177.1</v>
      </c>
      <c r="H8" s="51">
        <f>H13+H18+H23+H28+H38+H43+H48+H53+H58+H63+H68+H73+H78</f>
        <v>160789.09999999998</v>
      </c>
      <c r="I8" s="51">
        <f>H8/G8*100</f>
        <v>48.697835192083275</v>
      </c>
    </row>
    <row r="9" spans="1:9" ht="25.5">
      <c r="A9" s="110"/>
      <c r="B9" s="110"/>
      <c r="C9" s="14" t="s">
        <v>42</v>
      </c>
      <c r="D9" s="14"/>
      <c r="E9" s="14"/>
      <c r="F9" s="14"/>
      <c r="G9" s="30">
        <v>0</v>
      </c>
      <c r="H9" s="30">
        <v>0</v>
      </c>
      <c r="I9" s="51">
        <v>0</v>
      </c>
    </row>
    <row r="10" spans="1:9" ht="25.5">
      <c r="A10" s="110"/>
      <c r="B10" s="110"/>
      <c r="C10" s="14" t="s">
        <v>43</v>
      </c>
      <c r="D10" s="14"/>
      <c r="E10" s="14"/>
      <c r="F10" s="14"/>
      <c r="G10" s="30">
        <v>0</v>
      </c>
      <c r="H10" s="30">
        <v>0</v>
      </c>
      <c r="I10" s="51">
        <v>0</v>
      </c>
    </row>
    <row r="11" spans="1:9" ht="25.5">
      <c r="A11" s="110"/>
      <c r="B11" s="110"/>
      <c r="C11" s="26" t="s">
        <v>44</v>
      </c>
      <c r="D11" s="14"/>
      <c r="E11" s="14"/>
      <c r="F11" s="14"/>
      <c r="G11" s="30">
        <v>173428.8</v>
      </c>
      <c r="H11" s="30">
        <f>H16+H21+H26+H31+H36+H66+H71+H76</f>
        <v>89500</v>
      </c>
      <c r="I11" s="52">
        <f>H11/G11*100</f>
        <v>51.60619228178942</v>
      </c>
    </row>
    <row r="12" spans="1:9" ht="15">
      <c r="A12" s="100">
        <v>1</v>
      </c>
      <c r="B12" s="91" t="s">
        <v>53</v>
      </c>
      <c r="C12" s="53" t="s">
        <v>28</v>
      </c>
      <c r="D12" s="58"/>
      <c r="E12" s="58"/>
      <c r="F12" s="58"/>
      <c r="G12" s="82">
        <f>G13+G16</f>
        <v>280944.6</v>
      </c>
      <c r="H12" s="82">
        <f>H13+H16</f>
        <v>140702.09999999998</v>
      </c>
      <c r="I12" s="57">
        <f>H12/G12*100</f>
        <v>50.08179548565802</v>
      </c>
    </row>
    <row r="13" spans="1:9" ht="25.5">
      <c r="A13" s="101"/>
      <c r="B13" s="114"/>
      <c r="C13" s="26" t="s">
        <v>41</v>
      </c>
      <c r="D13" s="28"/>
      <c r="E13" s="28"/>
      <c r="F13" s="28"/>
      <c r="G13" s="64">
        <f>129842.7+70.7</f>
        <v>129913.4</v>
      </c>
      <c r="H13" s="64">
        <f>64915.2+70.7</f>
        <v>64985.899999999994</v>
      </c>
      <c r="I13" s="51">
        <f>H13/G13*100</f>
        <v>50.02247651127597</v>
      </c>
    </row>
    <row r="14" spans="1:9" ht="25.5">
      <c r="A14" s="101"/>
      <c r="B14" s="114"/>
      <c r="C14" s="14" t="s">
        <v>42</v>
      </c>
      <c r="D14" s="28"/>
      <c r="E14" s="28"/>
      <c r="F14" s="28"/>
      <c r="G14" s="64">
        <v>0</v>
      </c>
      <c r="H14" s="64">
        <v>0</v>
      </c>
      <c r="I14" s="51">
        <v>0</v>
      </c>
    </row>
    <row r="15" spans="1:9" ht="25.5">
      <c r="A15" s="101"/>
      <c r="B15" s="114"/>
      <c r="C15" s="14" t="s">
        <v>43</v>
      </c>
      <c r="D15" s="28"/>
      <c r="E15" s="28"/>
      <c r="F15" s="28"/>
      <c r="G15" s="30">
        <v>0</v>
      </c>
      <c r="H15" s="30">
        <v>0</v>
      </c>
      <c r="I15" s="51">
        <v>0</v>
      </c>
    </row>
    <row r="16" spans="1:9" ht="25.5">
      <c r="A16" s="102"/>
      <c r="B16" s="115"/>
      <c r="C16" s="26" t="s">
        <v>44</v>
      </c>
      <c r="D16" s="28"/>
      <c r="E16" s="28"/>
      <c r="F16" s="28"/>
      <c r="G16" s="30">
        <v>151031.2</v>
      </c>
      <c r="H16" s="30">
        <f>37149.1+38567.1</f>
        <v>75716.2</v>
      </c>
      <c r="I16" s="51">
        <f>H16/G16*100</f>
        <v>50.13282023846728</v>
      </c>
    </row>
    <row r="17" spans="1:9" ht="15">
      <c r="A17" s="100">
        <v>2</v>
      </c>
      <c r="B17" s="91" t="s">
        <v>54</v>
      </c>
      <c r="C17" s="53" t="s">
        <v>28</v>
      </c>
      <c r="D17" s="58"/>
      <c r="E17" s="58"/>
      <c r="F17" s="58"/>
      <c r="G17" s="55">
        <f>G18</f>
        <v>19918.8</v>
      </c>
      <c r="H17" s="55">
        <f>H18</f>
        <v>10386.2</v>
      </c>
      <c r="I17" s="57">
        <f>H17/G17*100</f>
        <v>52.14269935939917</v>
      </c>
    </row>
    <row r="18" spans="1:9" ht="25.5">
      <c r="A18" s="101"/>
      <c r="B18" s="114"/>
      <c r="C18" s="26" t="s">
        <v>41</v>
      </c>
      <c r="D18" s="28"/>
      <c r="E18" s="28"/>
      <c r="F18" s="28"/>
      <c r="G18" s="30">
        <v>19918.8</v>
      </c>
      <c r="H18" s="30">
        <v>10386.2</v>
      </c>
      <c r="I18" s="52">
        <f>H18/G18*100</f>
        <v>52.14269935939917</v>
      </c>
    </row>
    <row r="19" spans="1:9" ht="25.5">
      <c r="A19" s="101"/>
      <c r="B19" s="114"/>
      <c r="C19" s="14" t="s">
        <v>42</v>
      </c>
      <c r="D19" s="28"/>
      <c r="E19" s="28"/>
      <c r="F19" s="28"/>
      <c r="G19" s="30">
        <v>0</v>
      </c>
      <c r="H19" s="30">
        <v>0</v>
      </c>
      <c r="I19" s="51">
        <v>0</v>
      </c>
    </row>
    <row r="20" spans="1:9" ht="25.5">
      <c r="A20" s="101"/>
      <c r="B20" s="114"/>
      <c r="C20" s="14" t="s">
        <v>43</v>
      </c>
      <c r="D20" s="28"/>
      <c r="E20" s="28"/>
      <c r="F20" s="28"/>
      <c r="G20" s="30">
        <v>0</v>
      </c>
      <c r="H20" s="30">
        <v>0</v>
      </c>
      <c r="I20" s="51">
        <v>0</v>
      </c>
    </row>
    <row r="21" spans="1:9" ht="25.5">
      <c r="A21" s="102"/>
      <c r="B21" s="115"/>
      <c r="C21" s="26" t="s">
        <v>44</v>
      </c>
      <c r="D21" s="28"/>
      <c r="E21" s="28"/>
      <c r="F21" s="28"/>
      <c r="G21" s="30">
        <v>0</v>
      </c>
      <c r="H21" s="30">
        <v>0</v>
      </c>
      <c r="I21" s="51">
        <v>0</v>
      </c>
    </row>
    <row r="22" spans="1:9" ht="15">
      <c r="A22" s="110">
        <v>3</v>
      </c>
      <c r="B22" s="110" t="s">
        <v>57</v>
      </c>
      <c r="C22" s="53" t="s">
        <v>28</v>
      </c>
      <c r="D22" s="54"/>
      <c r="E22" s="54"/>
      <c r="F22" s="54"/>
      <c r="G22" s="55">
        <f>G23+G26</f>
        <v>148934.6</v>
      </c>
      <c r="H22" s="55">
        <f>H23+H26</f>
        <v>73965.8</v>
      </c>
      <c r="I22" s="57">
        <f>H22/G22*100</f>
        <v>49.663275021385225</v>
      </c>
    </row>
    <row r="23" spans="1:9" ht="25.5">
      <c r="A23" s="110"/>
      <c r="B23" s="110"/>
      <c r="C23" s="26" t="s">
        <v>41</v>
      </c>
      <c r="D23" s="28"/>
      <c r="E23" s="28"/>
      <c r="F23" s="28"/>
      <c r="G23" s="30">
        <v>126537</v>
      </c>
      <c r="H23" s="30">
        <v>60182</v>
      </c>
      <c r="I23" s="52">
        <f>H23/G23*100</f>
        <v>47.56079249547563</v>
      </c>
    </row>
    <row r="24" spans="1:9" ht="25.5">
      <c r="A24" s="110"/>
      <c r="B24" s="110"/>
      <c r="C24" s="14" t="s">
        <v>42</v>
      </c>
      <c r="D24" s="28"/>
      <c r="E24" s="28"/>
      <c r="F24" s="28"/>
      <c r="G24" s="30">
        <v>0</v>
      </c>
      <c r="H24" s="30">
        <v>0</v>
      </c>
      <c r="I24" s="51">
        <v>0</v>
      </c>
    </row>
    <row r="25" spans="1:9" ht="25.5">
      <c r="A25" s="110"/>
      <c r="B25" s="110"/>
      <c r="C25" s="14" t="s">
        <v>43</v>
      </c>
      <c r="D25" s="28"/>
      <c r="E25" s="28"/>
      <c r="F25" s="28"/>
      <c r="G25" s="30">
        <v>0</v>
      </c>
      <c r="H25" s="30">
        <v>0</v>
      </c>
      <c r="I25" s="51">
        <v>0</v>
      </c>
    </row>
    <row r="26" spans="1:9" ht="25.5">
      <c r="A26" s="110"/>
      <c r="B26" s="110"/>
      <c r="C26" s="26" t="s">
        <v>44</v>
      </c>
      <c r="D26" s="28"/>
      <c r="E26" s="28"/>
      <c r="F26" s="28"/>
      <c r="G26" s="30">
        <v>22397.6</v>
      </c>
      <c r="H26" s="30">
        <f>7476.9+6306.9</f>
        <v>13783.8</v>
      </c>
      <c r="I26" s="51">
        <f>H26/G26*100</f>
        <v>61.54141515162339</v>
      </c>
    </row>
    <row r="27" spans="1:9" ht="15">
      <c r="A27" s="86">
        <v>4</v>
      </c>
      <c r="B27" s="116" t="s">
        <v>3</v>
      </c>
      <c r="C27" s="53" t="s">
        <v>28</v>
      </c>
      <c r="D27" s="54"/>
      <c r="E27" s="54"/>
      <c r="F27" s="54"/>
      <c r="G27" s="55">
        <f>G28</f>
        <v>4736.7</v>
      </c>
      <c r="H27" s="55">
        <f>H28</f>
        <v>1932.5</v>
      </c>
      <c r="I27" s="57">
        <f>H27/G27*100</f>
        <v>40.798446175607495</v>
      </c>
    </row>
    <row r="28" spans="1:9" ht="25.5">
      <c r="A28" s="86"/>
      <c r="B28" s="116"/>
      <c r="C28" s="26" t="s">
        <v>41</v>
      </c>
      <c r="D28" s="28"/>
      <c r="E28" s="28"/>
      <c r="F28" s="28"/>
      <c r="G28" s="30">
        <v>4736.7</v>
      </c>
      <c r="H28" s="30">
        <v>1932.5</v>
      </c>
      <c r="I28" s="52">
        <f>H28/G28*100</f>
        <v>40.798446175607495</v>
      </c>
    </row>
    <row r="29" spans="1:9" ht="25.5">
      <c r="A29" s="86"/>
      <c r="B29" s="116"/>
      <c r="C29" s="14" t="s">
        <v>42</v>
      </c>
      <c r="D29" s="28"/>
      <c r="E29" s="28"/>
      <c r="F29" s="28"/>
      <c r="G29" s="30">
        <v>0</v>
      </c>
      <c r="H29" s="30">
        <v>0</v>
      </c>
      <c r="I29" s="51">
        <v>0</v>
      </c>
    </row>
    <row r="30" spans="1:9" ht="25.5">
      <c r="A30" s="86"/>
      <c r="B30" s="116"/>
      <c r="C30" s="14" t="s">
        <v>43</v>
      </c>
      <c r="D30" s="28"/>
      <c r="E30" s="28"/>
      <c r="F30" s="28"/>
      <c r="G30" s="30">
        <v>0</v>
      </c>
      <c r="H30" s="30">
        <v>0</v>
      </c>
      <c r="I30" s="51">
        <v>0</v>
      </c>
    </row>
    <row r="31" spans="1:9" ht="25.5">
      <c r="A31" s="86"/>
      <c r="B31" s="116"/>
      <c r="C31" s="26" t="s">
        <v>44</v>
      </c>
      <c r="D31" s="28"/>
      <c r="E31" s="28"/>
      <c r="F31" s="28"/>
      <c r="G31" s="30">
        <v>0</v>
      </c>
      <c r="H31" s="30">
        <v>0</v>
      </c>
      <c r="I31" s="51">
        <v>0</v>
      </c>
    </row>
    <row r="32" spans="1:9" ht="16.5" customHeight="1">
      <c r="A32" s="86">
        <v>5</v>
      </c>
      <c r="B32" s="91" t="s">
        <v>55</v>
      </c>
      <c r="C32" s="53" t="s">
        <v>28</v>
      </c>
      <c r="D32" s="54"/>
      <c r="E32" s="54"/>
      <c r="F32" s="54"/>
      <c r="G32" s="80">
        <f>G33+G34+G35+G36</f>
        <v>11080.8</v>
      </c>
      <c r="H32" s="80">
        <f>H33+H34+H35+H36</f>
        <v>5244</v>
      </c>
      <c r="I32" s="81">
        <f>H32/G32*100</f>
        <v>47.325102880658434</v>
      </c>
    </row>
    <row r="33" spans="1:9" ht="25.5">
      <c r="A33" s="86"/>
      <c r="B33" s="114"/>
      <c r="C33" s="26" t="s">
        <v>41</v>
      </c>
      <c r="D33" s="27"/>
      <c r="E33" s="27"/>
      <c r="F33" s="27"/>
      <c r="G33" s="30">
        <f aca="true" t="shared" si="0" ref="G33:H36">G38+G43+G48</f>
        <v>11080.8</v>
      </c>
      <c r="H33" s="30">
        <f t="shared" si="0"/>
        <v>5244</v>
      </c>
      <c r="I33" s="51">
        <f>H33/G33*100</f>
        <v>47.325102880658434</v>
      </c>
    </row>
    <row r="34" spans="1:9" ht="25.5">
      <c r="A34" s="86"/>
      <c r="B34" s="114"/>
      <c r="C34" s="14" t="s">
        <v>42</v>
      </c>
      <c r="D34" s="27"/>
      <c r="E34" s="27"/>
      <c r="F34" s="27"/>
      <c r="G34" s="30">
        <f t="shared" si="0"/>
        <v>0</v>
      </c>
      <c r="H34" s="30">
        <f t="shared" si="0"/>
        <v>0</v>
      </c>
      <c r="I34" s="51">
        <f>I39+I44+I49</f>
        <v>0</v>
      </c>
    </row>
    <row r="35" spans="1:9" ht="25.5">
      <c r="A35" s="86"/>
      <c r="B35" s="114"/>
      <c r="C35" s="14" t="s">
        <v>43</v>
      </c>
      <c r="D35" s="27"/>
      <c r="E35" s="27"/>
      <c r="F35" s="27"/>
      <c r="G35" s="30">
        <f t="shared" si="0"/>
        <v>0</v>
      </c>
      <c r="H35" s="30">
        <f t="shared" si="0"/>
        <v>0</v>
      </c>
      <c r="I35" s="51">
        <f>I40+I45+I50</f>
        <v>0</v>
      </c>
    </row>
    <row r="36" spans="1:9" ht="25.5">
      <c r="A36" s="86"/>
      <c r="B36" s="115"/>
      <c r="C36" s="26" t="s">
        <v>44</v>
      </c>
      <c r="D36" s="27"/>
      <c r="E36" s="27"/>
      <c r="F36" s="27"/>
      <c r="G36" s="30">
        <f t="shared" si="0"/>
        <v>0</v>
      </c>
      <c r="H36" s="30">
        <f t="shared" si="0"/>
        <v>0</v>
      </c>
      <c r="I36" s="51">
        <f>I41+I46+I51</f>
        <v>0</v>
      </c>
    </row>
    <row r="37" spans="1:9" ht="15" customHeight="1">
      <c r="A37" s="86"/>
      <c r="B37" s="91" t="s">
        <v>4</v>
      </c>
      <c r="C37" s="53" t="s">
        <v>28</v>
      </c>
      <c r="D37" s="54"/>
      <c r="E37" s="54"/>
      <c r="F37" s="54"/>
      <c r="G37" s="55">
        <f>G38</f>
        <v>4316.8</v>
      </c>
      <c r="H37" s="55">
        <f>H38</f>
        <v>2334.6</v>
      </c>
      <c r="I37" s="57">
        <f>H37/G37*100</f>
        <v>54.08172720533728</v>
      </c>
    </row>
    <row r="38" spans="1:9" ht="15.75" customHeight="1">
      <c r="A38" s="86"/>
      <c r="B38" s="114"/>
      <c r="C38" s="26" t="s">
        <v>41</v>
      </c>
      <c r="D38" s="28"/>
      <c r="E38" s="28"/>
      <c r="F38" s="28"/>
      <c r="G38" s="30">
        <v>4316.8</v>
      </c>
      <c r="H38" s="30">
        <v>2334.6</v>
      </c>
      <c r="I38" s="52">
        <f>H38/G38*100</f>
        <v>54.08172720533728</v>
      </c>
    </row>
    <row r="39" spans="1:9" ht="25.5">
      <c r="A39" s="86"/>
      <c r="B39" s="114"/>
      <c r="C39" s="14" t="s">
        <v>42</v>
      </c>
      <c r="D39" s="28"/>
      <c r="E39" s="28"/>
      <c r="F39" s="28"/>
      <c r="G39" s="30">
        <v>0</v>
      </c>
      <c r="H39" s="30">
        <v>0</v>
      </c>
      <c r="I39" s="51">
        <v>0</v>
      </c>
    </row>
    <row r="40" spans="1:9" ht="25.5">
      <c r="A40" s="86"/>
      <c r="B40" s="114"/>
      <c r="C40" s="14" t="s">
        <v>43</v>
      </c>
      <c r="D40" s="28"/>
      <c r="E40" s="28"/>
      <c r="F40" s="28"/>
      <c r="G40" s="30">
        <v>0</v>
      </c>
      <c r="H40" s="30">
        <v>0</v>
      </c>
      <c r="I40" s="51">
        <v>0</v>
      </c>
    </row>
    <row r="41" spans="1:9" ht="25.5">
      <c r="A41" s="86"/>
      <c r="B41" s="115"/>
      <c r="C41" s="26" t="s">
        <v>44</v>
      </c>
      <c r="D41" s="28"/>
      <c r="E41" s="28"/>
      <c r="F41" s="28"/>
      <c r="G41" s="30">
        <v>0</v>
      </c>
      <c r="H41" s="30">
        <v>0</v>
      </c>
      <c r="I41" s="51">
        <v>0</v>
      </c>
    </row>
    <row r="42" spans="1:9" ht="15">
      <c r="A42" s="86"/>
      <c r="B42" s="116" t="s">
        <v>5</v>
      </c>
      <c r="C42" s="53" t="s">
        <v>28</v>
      </c>
      <c r="D42" s="54"/>
      <c r="E42" s="54"/>
      <c r="F42" s="54"/>
      <c r="G42" s="55">
        <f>G43</f>
        <v>154.2</v>
      </c>
      <c r="H42" s="55">
        <f>H43</f>
        <v>0</v>
      </c>
      <c r="I42" s="57">
        <f>H42/G42*100</f>
        <v>0</v>
      </c>
    </row>
    <row r="43" spans="1:9" ht="25.5">
      <c r="A43" s="86"/>
      <c r="B43" s="116"/>
      <c r="C43" s="26" t="s">
        <v>41</v>
      </c>
      <c r="D43" s="28"/>
      <c r="E43" s="28"/>
      <c r="F43" s="28"/>
      <c r="G43" s="30">
        <v>154.2</v>
      </c>
      <c r="H43" s="30">
        <v>0</v>
      </c>
      <c r="I43" s="52">
        <f>H43/G43*100</f>
        <v>0</v>
      </c>
    </row>
    <row r="44" spans="1:9" ht="25.5">
      <c r="A44" s="86"/>
      <c r="B44" s="116"/>
      <c r="C44" s="14" t="s">
        <v>42</v>
      </c>
      <c r="D44" s="28"/>
      <c r="E44" s="28"/>
      <c r="F44" s="28"/>
      <c r="G44" s="30">
        <v>0</v>
      </c>
      <c r="H44" s="30">
        <v>0</v>
      </c>
      <c r="I44" s="51">
        <v>0</v>
      </c>
    </row>
    <row r="45" spans="1:9" ht="25.5">
      <c r="A45" s="86"/>
      <c r="B45" s="116"/>
      <c r="C45" s="14" t="s">
        <v>43</v>
      </c>
      <c r="D45" s="28"/>
      <c r="E45" s="28"/>
      <c r="F45" s="28"/>
      <c r="G45" s="30">
        <v>0</v>
      </c>
      <c r="H45" s="30">
        <v>0</v>
      </c>
      <c r="I45" s="51">
        <v>0</v>
      </c>
    </row>
    <row r="46" spans="1:9" ht="25.5">
      <c r="A46" s="86"/>
      <c r="B46" s="116"/>
      <c r="C46" s="26" t="s">
        <v>44</v>
      </c>
      <c r="D46" s="28"/>
      <c r="E46" s="28"/>
      <c r="F46" s="28"/>
      <c r="G46" s="30">
        <v>0</v>
      </c>
      <c r="H46" s="30">
        <v>0</v>
      </c>
      <c r="I46" s="51">
        <v>0</v>
      </c>
    </row>
    <row r="47" spans="1:9" ht="15">
      <c r="A47" s="86"/>
      <c r="B47" s="91" t="s">
        <v>6</v>
      </c>
      <c r="C47" s="53" t="s">
        <v>28</v>
      </c>
      <c r="D47" s="54"/>
      <c r="E47" s="54"/>
      <c r="F47" s="54"/>
      <c r="G47" s="55">
        <f>G48</f>
        <v>6609.8</v>
      </c>
      <c r="H47" s="55">
        <f>H48</f>
        <v>2909.4</v>
      </c>
      <c r="I47" s="57">
        <f>H47/G47*100</f>
        <v>44.01646040727405</v>
      </c>
    </row>
    <row r="48" spans="1:9" ht="25.5">
      <c r="A48" s="86"/>
      <c r="B48" s="114"/>
      <c r="C48" s="26" t="s">
        <v>41</v>
      </c>
      <c r="D48" s="28"/>
      <c r="E48" s="28"/>
      <c r="F48" s="28"/>
      <c r="G48" s="30">
        <v>6609.8</v>
      </c>
      <c r="H48" s="30">
        <v>2909.4</v>
      </c>
      <c r="I48" s="52">
        <f>H48/G48*100</f>
        <v>44.01646040727405</v>
      </c>
    </row>
    <row r="49" spans="1:9" ht="25.5">
      <c r="A49" s="86"/>
      <c r="B49" s="114"/>
      <c r="C49" s="14" t="s">
        <v>42</v>
      </c>
      <c r="D49" s="28"/>
      <c r="E49" s="28"/>
      <c r="F49" s="28"/>
      <c r="G49" s="30">
        <v>0</v>
      </c>
      <c r="H49" s="30">
        <v>0</v>
      </c>
      <c r="I49" s="51">
        <v>0</v>
      </c>
    </row>
    <row r="50" spans="1:9" ht="13.5" customHeight="1">
      <c r="A50" s="86"/>
      <c r="B50" s="114"/>
      <c r="C50" s="14" t="s">
        <v>43</v>
      </c>
      <c r="D50" s="28"/>
      <c r="E50" s="28"/>
      <c r="F50" s="28"/>
      <c r="G50" s="30">
        <v>0</v>
      </c>
      <c r="H50" s="30">
        <v>0</v>
      </c>
      <c r="I50" s="51">
        <v>0</v>
      </c>
    </row>
    <row r="51" spans="1:9" ht="25.5">
      <c r="A51" s="86"/>
      <c r="B51" s="115"/>
      <c r="C51" s="26" t="s">
        <v>44</v>
      </c>
      <c r="D51" s="28"/>
      <c r="E51" s="28"/>
      <c r="F51" s="28"/>
      <c r="G51" s="30">
        <v>0</v>
      </c>
      <c r="H51" s="30">
        <v>0</v>
      </c>
      <c r="I51" s="51">
        <v>0</v>
      </c>
    </row>
    <row r="52" spans="1:9" ht="15" hidden="1">
      <c r="A52" s="109">
        <v>6</v>
      </c>
      <c r="B52" s="117" t="s">
        <v>52</v>
      </c>
      <c r="C52" s="53" t="s">
        <v>28</v>
      </c>
      <c r="D52" s="54"/>
      <c r="E52" s="54"/>
      <c r="F52" s="54"/>
      <c r="G52" s="55">
        <f>G53</f>
        <v>0</v>
      </c>
      <c r="H52" s="55">
        <f>H53</f>
        <v>0</v>
      </c>
      <c r="I52" s="55">
        <f>I53</f>
        <v>0</v>
      </c>
    </row>
    <row r="53" spans="1:9" ht="25.5" hidden="1">
      <c r="A53" s="109"/>
      <c r="B53" s="117"/>
      <c r="C53" s="26" t="s">
        <v>41</v>
      </c>
      <c r="D53" s="28"/>
      <c r="E53" s="28"/>
      <c r="F53" s="28"/>
      <c r="G53" s="30">
        <v>0</v>
      </c>
      <c r="H53" s="30">
        <v>0</v>
      </c>
      <c r="I53" s="51">
        <v>0</v>
      </c>
    </row>
    <row r="54" spans="1:9" ht="25.5" hidden="1">
      <c r="A54" s="109"/>
      <c r="B54" s="117"/>
      <c r="C54" s="14" t="s">
        <v>42</v>
      </c>
      <c r="D54" s="28"/>
      <c r="E54" s="28"/>
      <c r="F54" s="28"/>
      <c r="G54" s="30">
        <v>0</v>
      </c>
      <c r="H54" s="30">
        <v>0</v>
      </c>
      <c r="I54" s="51">
        <v>0</v>
      </c>
    </row>
    <row r="55" spans="1:9" ht="25.5" hidden="1">
      <c r="A55" s="109"/>
      <c r="B55" s="117"/>
      <c r="C55" s="14" t="s">
        <v>43</v>
      </c>
      <c r="D55" s="28"/>
      <c r="E55" s="28"/>
      <c r="F55" s="28"/>
      <c r="G55" s="30">
        <v>0</v>
      </c>
      <c r="H55" s="30">
        <v>0</v>
      </c>
      <c r="I55" s="51">
        <v>0</v>
      </c>
    </row>
    <row r="56" spans="1:9" ht="25.5" hidden="1">
      <c r="A56" s="109"/>
      <c r="B56" s="117"/>
      <c r="C56" s="26" t="s">
        <v>44</v>
      </c>
      <c r="D56" s="28"/>
      <c r="E56" s="28"/>
      <c r="F56" s="28"/>
      <c r="G56" s="30">
        <v>0</v>
      </c>
      <c r="H56" s="30">
        <v>0</v>
      </c>
      <c r="I56" s="51">
        <v>0</v>
      </c>
    </row>
    <row r="57" spans="1:9" ht="15" hidden="1">
      <c r="A57" s="113">
        <v>7</v>
      </c>
      <c r="B57" s="110" t="s">
        <v>51</v>
      </c>
      <c r="C57" s="53" t="s">
        <v>28</v>
      </c>
      <c r="D57" s="54"/>
      <c r="E57" s="54"/>
      <c r="F57" s="54"/>
      <c r="G57" s="55">
        <f>G58</f>
        <v>0</v>
      </c>
      <c r="H57" s="55">
        <f>H58</f>
        <v>0</v>
      </c>
      <c r="I57" s="55">
        <f>I58</f>
        <v>0</v>
      </c>
    </row>
    <row r="58" spans="1:9" ht="25.5" hidden="1">
      <c r="A58" s="113"/>
      <c r="B58" s="110"/>
      <c r="C58" s="26" t="s">
        <v>41</v>
      </c>
      <c r="D58" s="28"/>
      <c r="E58" s="28"/>
      <c r="F58" s="28"/>
      <c r="G58" s="30">
        <v>0</v>
      </c>
      <c r="H58" s="30">
        <v>0</v>
      </c>
      <c r="I58" s="51">
        <v>0</v>
      </c>
    </row>
    <row r="59" spans="1:9" ht="25.5" hidden="1">
      <c r="A59" s="113"/>
      <c r="B59" s="110"/>
      <c r="C59" s="14" t="s">
        <v>42</v>
      </c>
      <c r="D59" s="28"/>
      <c r="E59" s="28"/>
      <c r="F59" s="28"/>
      <c r="G59" s="30">
        <v>0</v>
      </c>
      <c r="H59" s="30">
        <v>0</v>
      </c>
      <c r="I59" s="51">
        <v>0</v>
      </c>
    </row>
    <row r="60" spans="1:9" ht="25.5" hidden="1">
      <c r="A60" s="113"/>
      <c r="B60" s="110"/>
      <c r="C60" s="14" t="s">
        <v>43</v>
      </c>
      <c r="D60" s="28"/>
      <c r="E60" s="28"/>
      <c r="F60" s="28"/>
      <c r="G60" s="30">
        <v>0</v>
      </c>
      <c r="H60" s="30">
        <v>0</v>
      </c>
      <c r="I60" s="51">
        <v>0</v>
      </c>
    </row>
    <row r="61" spans="1:9" ht="25.5" hidden="1">
      <c r="A61" s="113"/>
      <c r="B61" s="110"/>
      <c r="C61" s="26" t="s">
        <v>44</v>
      </c>
      <c r="D61" s="28"/>
      <c r="E61" s="28"/>
      <c r="F61" s="28"/>
      <c r="G61" s="30">
        <v>0</v>
      </c>
      <c r="H61" s="30">
        <v>0</v>
      </c>
      <c r="I61" s="51">
        <v>0</v>
      </c>
    </row>
    <row r="62" spans="1:9" ht="15">
      <c r="A62" s="113">
        <v>6</v>
      </c>
      <c r="B62" s="110" t="s">
        <v>7</v>
      </c>
      <c r="C62" s="53" t="s">
        <v>28</v>
      </c>
      <c r="D62" s="54"/>
      <c r="E62" s="54"/>
      <c r="F62" s="54"/>
      <c r="G62" s="55">
        <f>G63</f>
        <v>4900.9</v>
      </c>
      <c r="H62" s="55">
        <f>H63</f>
        <v>2094.9</v>
      </c>
      <c r="I62" s="57">
        <f>H62/G62*100</f>
        <v>42.74521006345774</v>
      </c>
    </row>
    <row r="63" spans="1:9" ht="25.5">
      <c r="A63" s="113"/>
      <c r="B63" s="110"/>
      <c r="C63" s="26" t="s">
        <v>41</v>
      </c>
      <c r="D63" s="28"/>
      <c r="E63" s="28"/>
      <c r="F63" s="28"/>
      <c r="G63" s="30">
        <v>4900.9</v>
      </c>
      <c r="H63" s="29">
        <v>2094.9</v>
      </c>
      <c r="I63" s="52">
        <f>H63/G63*100</f>
        <v>42.74521006345774</v>
      </c>
    </row>
    <row r="64" spans="1:9" ht="25.5">
      <c r="A64" s="113"/>
      <c r="B64" s="110"/>
      <c r="C64" s="14" t="s">
        <v>42</v>
      </c>
      <c r="D64" s="28"/>
      <c r="E64" s="28"/>
      <c r="F64" s="28"/>
      <c r="G64" s="30">
        <v>0</v>
      </c>
      <c r="H64" s="30">
        <v>0</v>
      </c>
      <c r="I64" s="51">
        <v>0</v>
      </c>
    </row>
    <row r="65" spans="1:9" ht="25.5">
      <c r="A65" s="113"/>
      <c r="B65" s="110"/>
      <c r="C65" s="14" t="s">
        <v>43</v>
      </c>
      <c r="D65" s="28"/>
      <c r="E65" s="28"/>
      <c r="F65" s="28"/>
      <c r="G65" s="30">
        <v>0</v>
      </c>
      <c r="H65" s="30">
        <v>0</v>
      </c>
      <c r="I65" s="51">
        <v>0</v>
      </c>
    </row>
    <row r="66" spans="1:9" ht="16.5" customHeight="1">
      <c r="A66" s="113"/>
      <c r="B66" s="110"/>
      <c r="C66" s="26" t="s">
        <v>44</v>
      </c>
      <c r="D66" s="28"/>
      <c r="E66" s="28"/>
      <c r="F66" s="28"/>
      <c r="G66" s="30">
        <v>0</v>
      </c>
      <c r="H66" s="30">
        <v>0</v>
      </c>
      <c r="I66" s="51">
        <v>0</v>
      </c>
    </row>
    <row r="67" spans="1:9" ht="15">
      <c r="A67" s="113">
        <v>7</v>
      </c>
      <c r="B67" s="110" t="s">
        <v>56</v>
      </c>
      <c r="C67" s="53" t="s">
        <v>28</v>
      </c>
      <c r="D67" s="54"/>
      <c r="E67" s="54"/>
      <c r="F67" s="54"/>
      <c r="G67" s="55">
        <f>G68</f>
        <v>3089.5</v>
      </c>
      <c r="H67" s="55">
        <f>H68</f>
        <v>963.6</v>
      </c>
      <c r="I67" s="57">
        <f>H67/G67*100</f>
        <v>31.189512866159575</v>
      </c>
    </row>
    <row r="68" spans="1:9" ht="25.5">
      <c r="A68" s="113"/>
      <c r="B68" s="110"/>
      <c r="C68" s="26" t="s">
        <v>41</v>
      </c>
      <c r="D68" s="28"/>
      <c r="E68" s="28"/>
      <c r="F68" s="28"/>
      <c r="G68" s="30">
        <v>3089.5</v>
      </c>
      <c r="H68" s="29">
        <v>963.6</v>
      </c>
      <c r="I68" s="52">
        <f>H68/G68*100</f>
        <v>31.189512866159575</v>
      </c>
    </row>
    <row r="69" spans="1:9" ht="25.5">
      <c r="A69" s="113"/>
      <c r="B69" s="110"/>
      <c r="C69" s="14" t="s">
        <v>42</v>
      </c>
      <c r="D69" s="28"/>
      <c r="E69" s="28"/>
      <c r="F69" s="28"/>
      <c r="G69" s="30">
        <v>0</v>
      </c>
      <c r="H69" s="30">
        <v>0</v>
      </c>
      <c r="I69" s="51">
        <v>0</v>
      </c>
    </row>
    <row r="70" spans="1:9" ht="25.5">
      <c r="A70" s="113"/>
      <c r="B70" s="110"/>
      <c r="C70" s="14" t="s">
        <v>43</v>
      </c>
      <c r="D70" s="28"/>
      <c r="E70" s="28"/>
      <c r="F70" s="28"/>
      <c r="G70" s="30">
        <v>0</v>
      </c>
      <c r="H70" s="30">
        <v>0</v>
      </c>
      <c r="I70" s="51">
        <v>0</v>
      </c>
    </row>
    <row r="71" spans="1:9" ht="25.5">
      <c r="A71" s="113"/>
      <c r="B71" s="110"/>
      <c r="C71" s="26" t="s">
        <v>44</v>
      </c>
      <c r="D71" s="28"/>
      <c r="E71" s="28"/>
      <c r="F71" s="28"/>
      <c r="G71" s="30">
        <v>0</v>
      </c>
      <c r="H71" s="30">
        <v>0</v>
      </c>
      <c r="I71" s="51">
        <v>0</v>
      </c>
    </row>
    <row r="72" spans="1:9" ht="15">
      <c r="A72" s="113">
        <v>8</v>
      </c>
      <c r="B72" s="110" t="s">
        <v>9</v>
      </c>
      <c r="C72" s="53" t="s">
        <v>28</v>
      </c>
      <c r="D72" s="54"/>
      <c r="E72" s="54"/>
      <c r="F72" s="54"/>
      <c r="G72" s="55">
        <f>G73</f>
        <v>30000</v>
      </c>
      <c r="H72" s="55">
        <f>H73</f>
        <v>15000</v>
      </c>
      <c r="I72" s="57">
        <f>H72/G72*100</f>
        <v>50</v>
      </c>
    </row>
    <row r="73" spans="1:9" ht="25.5">
      <c r="A73" s="113"/>
      <c r="B73" s="110"/>
      <c r="C73" s="26" t="s">
        <v>41</v>
      </c>
      <c r="D73" s="28"/>
      <c r="E73" s="28"/>
      <c r="F73" s="28"/>
      <c r="G73" s="30">
        <v>30000</v>
      </c>
      <c r="H73" s="29">
        <v>15000</v>
      </c>
      <c r="I73" s="52">
        <f>H73/G73*100</f>
        <v>50</v>
      </c>
    </row>
    <row r="74" spans="1:9" ht="25.5">
      <c r="A74" s="113"/>
      <c r="B74" s="110"/>
      <c r="C74" s="14" t="s">
        <v>42</v>
      </c>
      <c r="D74" s="28"/>
      <c r="E74" s="28"/>
      <c r="F74" s="28"/>
      <c r="G74" s="30">
        <v>0</v>
      </c>
      <c r="H74" s="30">
        <v>0</v>
      </c>
      <c r="I74" s="51">
        <v>0</v>
      </c>
    </row>
    <row r="75" spans="1:9" ht="25.5">
      <c r="A75" s="113"/>
      <c r="B75" s="110"/>
      <c r="C75" s="14" t="s">
        <v>43</v>
      </c>
      <c r="D75" s="28"/>
      <c r="E75" s="28"/>
      <c r="F75" s="28"/>
      <c r="G75" s="30">
        <v>0</v>
      </c>
      <c r="H75" s="30">
        <v>0</v>
      </c>
      <c r="I75" s="51">
        <v>0</v>
      </c>
    </row>
    <row r="76" spans="1:9" ht="25.5">
      <c r="A76" s="113"/>
      <c r="B76" s="110"/>
      <c r="C76" s="26" t="s">
        <v>44</v>
      </c>
      <c r="D76" s="28"/>
      <c r="E76" s="28"/>
      <c r="F76" s="28"/>
      <c r="G76" s="30">
        <v>0</v>
      </c>
      <c r="H76" s="30">
        <v>0</v>
      </c>
      <c r="I76" s="51">
        <v>0</v>
      </c>
    </row>
    <row r="77" spans="1:9" ht="15" hidden="1">
      <c r="A77" s="113">
        <v>11</v>
      </c>
      <c r="B77" s="110" t="s">
        <v>50</v>
      </c>
      <c r="C77" s="53" t="s">
        <v>28</v>
      </c>
      <c r="D77" s="54"/>
      <c r="E77" s="54"/>
      <c r="F77" s="54"/>
      <c r="G77" s="55">
        <v>0</v>
      </c>
      <c r="H77" s="55">
        <v>0</v>
      </c>
      <c r="I77" s="56">
        <v>0</v>
      </c>
    </row>
    <row r="78" spans="1:9" ht="25.5" hidden="1">
      <c r="A78" s="113"/>
      <c r="B78" s="110"/>
      <c r="C78" s="26" t="s">
        <v>41</v>
      </c>
      <c r="D78" s="28"/>
      <c r="E78" s="28"/>
      <c r="F78" s="28"/>
      <c r="G78" s="30">
        <v>0</v>
      </c>
      <c r="H78" s="30">
        <v>0</v>
      </c>
      <c r="I78" s="51">
        <v>0</v>
      </c>
    </row>
    <row r="79" spans="1:9" ht="25.5" hidden="1">
      <c r="A79" s="113"/>
      <c r="B79" s="110"/>
      <c r="C79" s="14" t="s">
        <v>42</v>
      </c>
      <c r="D79" s="28"/>
      <c r="E79" s="28"/>
      <c r="F79" s="28"/>
      <c r="G79" s="30">
        <v>0</v>
      </c>
      <c r="H79" s="30">
        <v>0</v>
      </c>
      <c r="I79" s="51">
        <v>0</v>
      </c>
    </row>
    <row r="80" spans="1:9" ht="25.5" hidden="1">
      <c r="A80" s="113"/>
      <c r="B80" s="110"/>
      <c r="C80" s="14" t="s">
        <v>43</v>
      </c>
      <c r="D80" s="28"/>
      <c r="E80" s="28"/>
      <c r="F80" s="28"/>
      <c r="G80" s="30">
        <v>0</v>
      </c>
      <c r="H80" s="30">
        <v>0</v>
      </c>
      <c r="I80" s="51">
        <v>0</v>
      </c>
    </row>
    <row r="81" spans="1:9" ht="25.5" hidden="1">
      <c r="A81" s="113"/>
      <c r="B81" s="110"/>
      <c r="C81" s="26" t="s">
        <v>44</v>
      </c>
      <c r="D81" s="28"/>
      <c r="E81" s="28"/>
      <c r="F81" s="28"/>
      <c r="G81" s="30">
        <v>0</v>
      </c>
      <c r="H81" s="30">
        <v>0</v>
      </c>
      <c r="I81" s="51">
        <v>0</v>
      </c>
    </row>
    <row r="82" spans="1:9" ht="15.75">
      <c r="A82" s="74"/>
      <c r="B82" s="75"/>
      <c r="C82" s="76"/>
      <c r="D82" s="77"/>
      <c r="E82" s="77"/>
      <c r="F82" s="77"/>
      <c r="G82" s="78"/>
      <c r="H82" s="78"/>
      <c r="I82" s="79"/>
    </row>
  </sheetData>
  <sheetProtection/>
  <mergeCells count="33">
    <mergeCell ref="C4:C5"/>
    <mergeCell ref="A7:A11"/>
    <mergeCell ref="B7:B11"/>
    <mergeCell ref="B42:B46"/>
    <mergeCell ref="A67:A71"/>
    <mergeCell ref="B37:B41"/>
    <mergeCell ref="A2:I2"/>
    <mergeCell ref="D4:F4"/>
    <mergeCell ref="G4:I4"/>
    <mergeCell ref="B12:B16"/>
    <mergeCell ref="A12:A16"/>
    <mergeCell ref="B17:B21"/>
    <mergeCell ref="A17:A21"/>
    <mergeCell ref="B47:B51"/>
    <mergeCell ref="B32:B36"/>
    <mergeCell ref="B67:B71"/>
    <mergeCell ref="B77:B81"/>
    <mergeCell ref="A77:A81"/>
    <mergeCell ref="B22:B26"/>
    <mergeCell ref="A22:A26"/>
    <mergeCell ref="B27:B31"/>
    <mergeCell ref="A32:A51"/>
    <mergeCell ref="B52:B56"/>
    <mergeCell ref="A52:A56"/>
    <mergeCell ref="A27:A31"/>
    <mergeCell ref="B57:B61"/>
    <mergeCell ref="A4:A5"/>
    <mergeCell ref="B72:B76"/>
    <mergeCell ref="A72:A76"/>
    <mergeCell ref="A57:A61"/>
    <mergeCell ref="B62:B66"/>
    <mergeCell ref="A62:A66"/>
    <mergeCell ref="B4:B5"/>
  </mergeCells>
  <hyperlinks>
    <hyperlink ref="D4" r:id="rId1" display="sub_111101"/>
    <hyperlink ref="G4" r:id="rId2" display="sub_111101"/>
    <hyperlink ref="C8" r:id="rId3" display="sub_999999"/>
    <hyperlink ref="C11" r:id="rId4" display="sub_101010"/>
    <hyperlink ref="C13" r:id="rId5" display="sub_999999"/>
    <hyperlink ref="C16" r:id="rId6" display="sub_101010"/>
    <hyperlink ref="C18" r:id="rId7" display="sub_999999"/>
    <hyperlink ref="C21" r:id="rId8" display="sub_101010"/>
    <hyperlink ref="C23" r:id="rId9" display="sub_999999"/>
    <hyperlink ref="C26" r:id="rId10" display="sub_101010"/>
    <hyperlink ref="C28" r:id="rId11" display="sub_999999"/>
    <hyperlink ref="C31" r:id="rId12" display="sub_101010"/>
    <hyperlink ref="C43" r:id="rId13" display="sub_999999"/>
    <hyperlink ref="C46" r:id="rId14" display="sub_101010"/>
    <hyperlink ref="C48" r:id="rId15" display="sub_999999"/>
    <hyperlink ref="C51" r:id="rId16" display="sub_101010"/>
    <hyperlink ref="C53" r:id="rId17" display="sub_999999"/>
    <hyperlink ref="C56" r:id="rId18" display="sub_101010"/>
    <hyperlink ref="C58" r:id="rId19" display="sub_999999"/>
    <hyperlink ref="C61" r:id="rId20" display="sub_101010"/>
    <hyperlink ref="C63" r:id="rId21" display="sub_999999"/>
    <hyperlink ref="C66" r:id="rId22" display="sub_101010"/>
    <hyperlink ref="C68" r:id="rId23" display="sub_999999"/>
    <hyperlink ref="C71" r:id="rId24" display="sub_101010"/>
    <hyperlink ref="C73" r:id="rId25" display="sub_999999"/>
    <hyperlink ref="C76" r:id="rId26" display="sub_101010"/>
    <hyperlink ref="C78" r:id="rId27" display="sub_999999"/>
    <hyperlink ref="C81" r:id="rId28" display="sub_101010"/>
    <hyperlink ref="C38" r:id="rId29" display="sub_999999"/>
    <hyperlink ref="C41" r:id="rId30" display="sub_101010"/>
    <hyperlink ref="C33" r:id="rId31" display="sub_999999"/>
    <hyperlink ref="C36" r:id="rId32" display="sub_101010"/>
  </hyperlinks>
  <printOptions/>
  <pageMargins left="0.7086614173228347" right="0.7086614173228347" top="0.27" bottom="0.29" header="0.31496062992125984" footer="0.31496062992125984"/>
  <pageSetup fitToHeight="1" fitToWidth="1" horizontalDpi="180" verticalDpi="180" orientation="portrait" paperSize="9" scale="74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2016-07-20T07:45:08Z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-982072739</vt:i4>
  </property>
  <property fmtid="{D5CDD505-2E9C-101B-9397-08002B2CF9AE}" pid="3" name="_NewReviewCycle">
    <vt:lpwstr/>
  </property>
  <property fmtid="{D5CDD505-2E9C-101B-9397-08002B2CF9AE}" pid="4" name="_PreviousAdHocReviewCycleID">
    <vt:i4>-1717877799</vt:i4>
  </property>
</Properties>
</file>