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405" tabRatio="318" activeTab="0"/>
  </bookViews>
  <sheets>
    <sheet name="прил.1" sheetId="1" r:id="rId1"/>
  </sheets>
  <definedNames>
    <definedName name="_xlnm.Print_Area" localSheetId="0">'прил.1'!$A$1:$M$35</definedName>
  </definedNames>
  <calcPr fullCalcOnLoad="1" fullPrecision="0"/>
</workbook>
</file>

<file path=xl/sharedStrings.xml><?xml version="1.0" encoding="utf-8"?>
<sst xmlns="http://schemas.openxmlformats.org/spreadsheetml/2006/main" count="60" uniqueCount="53">
  <si>
    <t>ИСТОЧНИКИ</t>
  </si>
  <si>
    <t>Увеличение остатков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</si>
  <si>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</si>
  <si>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</si>
  <si>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бюджета</t>
  </si>
  <si>
    <t>Уменьшение прочих  остатков средств бюджетов</t>
  </si>
  <si>
    <t xml:space="preserve">Код </t>
  </si>
  <si>
    <t>000 01 00 00 00 00 0000 000</t>
  </si>
  <si>
    <t>807 01 05 02 01 00 0000 610</t>
  </si>
  <si>
    <t>807 01 02 00 00 04 0000 710</t>
  </si>
  <si>
    <t>807 01 05 02 01 04 0000 610</t>
  </si>
  <si>
    <t>Источники внутреннего финансирования  дефицитов  бюджетов</t>
  </si>
  <si>
    <t>городской Думы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</si>
  <si>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</si>
  <si>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807 01 05 02 01 00 0000 510</t>
  </si>
  <si>
    <t>Увеличение прочих остатков денежных средств бюджетов</t>
  </si>
  <si>
    <t>Увеличение прочих остатков средств бюджетов</t>
  </si>
  <si>
    <t>Уменьшение прочих остатков денежных средств  бюджетов городских округов</t>
  </si>
  <si>
    <t>807 01 05 02 01 04 0000 510</t>
  </si>
  <si>
    <t>Увеличение прочих остатков денежных средств бюджетов городских округов</t>
  </si>
  <si>
    <t>000 01 02 00 00 00 0000 700</t>
  </si>
  <si>
    <t>000 01 02 00 00 00 0000 000</t>
  </si>
  <si>
    <t>Кредиты кредитных организаций в валюте Российской Федерации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</si>
  <si>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</si>
  <si>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</si>
  <si>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</si>
  <si>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</si>
  <si>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</si>
  <si>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Приложение 1</t>
  </si>
  <si>
    <t xml:space="preserve">к решению Череповецкой </t>
  </si>
  <si>
    <t>Получение  кредитов от кредитных организаций бюджетами  городских округов в валюте Российской Федерации</t>
  </si>
  <si>
    <t>Получение кредитов от кредитных организаций  в валюте Российской Федерации</t>
  </si>
  <si>
    <t>807 01 02 00 00 04 0000 810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</si>
  <si>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</si>
  <si>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</si>
  <si>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</si>
  <si>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</si>
  <si>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</si>
  <si>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внутреннего финансирования дефицита городского бюджета на 2014  год</t>
  </si>
  <si>
    <t>000 01 03 01 00 00 0000 000</t>
  </si>
  <si>
    <t>Бюджетные кредиты от других бюджетов бюджетной  системы Российской Федерации в валюте Российской Федерации</t>
  </si>
  <si>
    <t>000 01 03 01 00 00 0000 800</t>
  </si>
  <si>
    <t>807 01 03 01 00 04 0000 810</t>
  </si>
  <si>
    <t>от 10.12.2013 № 234</t>
  </si>
  <si>
    <t>Решение ЧГД от 10.12.2013 № 234</t>
  </si>
  <si>
    <t>Изменения</t>
  </si>
  <si>
    <t>Решение ЧГД от 25.02.2014 № 19</t>
  </si>
  <si>
    <t xml:space="preserve">от                       № </t>
  </si>
  <si>
    <t>Решение ЧГД от 28.04.2014 № 78</t>
  </si>
  <si>
    <t>тыс. рублей</t>
  </si>
  <si>
    <t>Решение ЧГД от 02.06.2014 № 112</t>
  </si>
  <si>
    <t>Решение ЧГД от 30.06.2014 № 138</t>
  </si>
  <si>
    <t>Проект решения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</si>
</sst>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168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8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168" fontId="3" fillId="0" borderId="0" xfId="0" applyNumberFormat="1" applyFont="1" applyAlignment="1">
      <alignment vertical="center"/>
    </xf>
    <xf numFmtId="168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68" fontId="3" fillId="33" borderId="10" xfId="0" applyNumberFormat="1" applyFont="1" applyFill="1" applyBorder="1" applyAlignment="1">
      <alignment horizontal="right" vertical="center" wrapText="1"/>
    </xf>
    <xf numFmtId="168" fontId="3" fillId="33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showZeros="0" tabSelected="1" zoomScale="90" zoomScaleNormal="90" zoomScaleSheetLayoutView="85" zoomScalePageLayoutView="0" workbookViewId="0" topLeftCell="A1">
      <selection activeCell="O31" sqref="O31"/>
    </sheetView>
  </sheetViews>
  <sheetFormatPr defaultColWidth="9.00390625" defaultRowHeight="12.75"/>
  <cols>
    <col min="1" max="1" width="31.75390625" style="2" customWidth="1"/>
    <col min="2" max="2" width="63.625" style="2" customWidth="1"/>
    <col min="3" max="3" width="19.625" style="3" hidden="1" customWidth="1"/>
    <col min="4" max="4" width="16.00390625" style="2" hidden="1" customWidth="1"/>
    <col min="5" max="5" width="15.875" style="2" hidden="1" customWidth="1"/>
    <col min="6" max="6" width="14.625" style="2" hidden="1" customWidth="1"/>
    <col min="7" max="7" width="19.625" style="2" hidden="1" customWidth="1"/>
    <col min="8" max="8" width="17.625" style="2" hidden="1" customWidth="1"/>
    <col min="9" max="9" width="18.00390625" style="2" hidden="1" customWidth="1"/>
    <col min="10" max="10" width="16.00390625" style="17" hidden="1" customWidth="1"/>
    <col min="11" max="11" width="20.375" style="2" customWidth="1"/>
    <col min="12" max="12" width="14.75390625" style="2" customWidth="1"/>
    <col min="13" max="13" width="24.00390625" style="2" customWidth="1"/>
    <col min="14" max="14" width="9.125" style="2" customWidth="1"/>
    <col min="15" max="15" width="14.75390625" style="2" bestFit="1" customWidth="1"/>
    <col min="16" max="16384" width="9.125" style="2" customWidth="1"/>
  </cols>
  <sheetData>
    <row r="1" spans="11:14" ht="16.5">
      <c r="K1" s="12"/>
      <c r="L1" s="12"/>
      <c r="M1" s="12" t="s">
        <v>28</v>
      </c>
      <c r="N1" s="12"/>
    </row>
    <row r="2" spans="11:14" ht="16.5">
      <c r="K2" s="12"/>
      <c r="L2" s="12"/>
      <c r="M2" s="12" t="s">
        <v>29</v>
      </c>
      <c r="N2" s="12"/>
    </row>
    <row r="3" spans="11:14" ht="16.5">
      <c r="K3" s="12"/>
      <c r="L3" s="12"/>
      <c r="M3" s="12" t="s">
        <v>12</v>
      </c>
      <c r="N3" s="12"/>
    </row>
    <row r="4" spans="11:14" ht="16.5">
      <c r="K4" s="12"/>
      <c r="L4" s="12"/>
      <c r="M4" s="12" t="s">
        <v>47</v>
      </c>
      <c r="N4" s="12"/>
    </row>
    <row r="5" spans="11:14" ht="16.5">
      <c r="K5" s="12"/>
      <c r="L5" s="12"/>
      <c r="M5" s="12"/>
      <c r="N5" s="13"/>
    </row>
    <row r="6" spans="11:14" ht="16.5">
      <c r="K6" s="12"/>
      <c r="L6" s="13"/>
      <c r="M6" s="12"/>
      <c r="N6" s="13"/>
    </row>
    <row r="7" spans="11:14" ht="16.5">
      <c r="K7" s="12"/>
      <c r="L7" s="12"/>
      <c r="M7" s="12" t="s">
        <v>28</v>
      </c>
      <c r="N7" s="12"/>
    </row>
    <row r="8" spans="11:14" ht="16.5">
      <c r="K8" s="12"/>
      <c r="L8" s="12"/>
      <c r="M8" s="12" t="s">
        <v>29</v>
      </c>
      <c r="N8" s="12"/>
    </row>
    <row r="9" spans="11:14" ht="16.5">
      <c r="K9" s="12"/>
      <c r="L9" s="12"/>
      <c r="M9" s="12" t="s">
        <v>12</v>
      </c>
      <c r="N9" s="12"/>
    </row>
    <row r="10" spans="11:14" ht="16.5">
      <c r="K10" s="12"/>
      <c r="L10" s="12"/>
      <c r="M10" s="12" t="s">
        <v>43</v>
      </c>
      <c r="N10" s="12"/>
    </row>
    <row r="12" ht="16.5">
      <c r="B12" s="4"/>
    </row>
    <row r="13" spans="1:7" ht="16.5">
      <c r="A13" s="21" t="s">
        <v>0</v>
      </c>
      <c r="B13" s="21"/>
      <c r="C13" s="21"/>
      <c r="D13" s="22"/>
      <c r="E13" s="22"/>
      <c r="F13" s="22"/>
      <c r="G13" s="22"/>
    </row>
    <row r="14" spans="1:7" ht="16.5">
      <c r="A14" s="21" t="s">
        <v>38</v>
      </c>
      <c r="B14" s="21"/>
      <c r="C14" s="21"/>
      <c r="D14" s="22"/>
      <c r="E14" s="22"/>
      <c r="F14" s="22"/>
      <c r="G14" s="22"/>
    </row>
    <row r="16" spans="3:13" ht="16.5">
      <c r="C16" s="4"/>
      <c r="E16" s="4"/>
      <c r="G16" s="4"/>
      <c r="I16" s="4"/>
      <c r="K16" s="4"/>
      <c r="M16" s="4" t="s">
        <v>49</v>
      </c>
    </row>
    <row r="17" spans="1:13" ht="108" customHeight="1">
      <c r="A17" s="1" t="s">
        <v>6</v>
      </c>
      <c r="B17" s="1" t="s">
        <v>13</v>
      </c>
      <c r="C17" s="7" t="s">
        <v>44</v>
      </c>
      <c r="D17" s="11" t="s">
        <v>45</v>
      </c>
      <c r="E17" s="14" t="s">
        <v>46</v>
      </c>
      <c r="F17" s="11" t="s">
        <v>45</v>
      </c>
      <c r="G17" s="14" t="s">
        <v>48</v>
      </c>
      <c r="H17" s="11" t="s">
        <v>45</v>
      </c>
      <c r="I17" s="14" t="s">
        <v>50</v>
      </c>
      <c r="J17" s="18" t="s">
        <v>45</v>
      </c>
      <c r="K17" s="14" t="s">
        <v>51</v>
      </c>
      <c r="L17" s="14" t="s">
        <v>45</v>
      </c>
      <c r="M17" s="14" t="s">
        <v>52</v>
      </c>
    </row>
    <row r="18" spans="1:13" ht="33">
      <c r="A18" s="9" t="s">
        <v>7</v>
      </c>
      <c r="B18" s="9" t="s">
        <v>11</v>
      </c>
      <c r="C18" s="5">
        <f>C19+C27+C24</f>
        <v>280932.5</v>
      </c>
      <c r="D18" s="5">
        <f>D19+D27+D24</f>
        <v>-1213.3</v>
      </c>
      <c r="E18" s="10">
        <f>C18+D18</f>
        <v>279719.2</v>
      </c>
      <c r="F18" s="5">
        <f>F19+F27+F24</f>
        <v>-4935.1</v>
      </c>
      <c r="G18" s="10">
        <f>E18+F18</f>
        <v>274784.1</v>
      </c>
      <c r="H18" s="5">
        <f>H19+H27+H24</f>
        <v>-1030.4</v>
      </c>
      <c r="I18" s="10">
        <f>G18+H18</f>
        <v>273753.7</v>
      </c>
      <c r="J18" s="19">
        <f>J19+J27+J24</f>
        <v>0</v>
      </c>
      <c r="K18" s="10">
        <f>I18+J18</f>
        <v>273753.7</v>
      </c>
      <c r="L18" s="19">
        <f>L19+L27+L24</f>
        <v>0</v>
      </c>
      <c r="M18" s="10">
        <f>K18+L18</f>
        <v>273753.7</v>
      </c>
    </row>
    <row r="19" spans="1:13" ht="33">
      <c r="A19" s="9" t="s">
        <v>21</v>
      </c>
      <c r="B19" s="9" t="s">
        <v>22</v>
      </c>
      <c r="C19" s="5">
        <f>SUM(C20)+C22</f>
        <v>322663.5</v>
      </c>
      <c r="D19" s="5">
        <f>SUM(D20)+D22</f>
        <v>-1213.3</v>
      </c>
      <c r="E19" s="10">
        <f aca="true" t="shared" si="0" ref="E19:E35">C19+D19</f>
        <v>321450.2</v>
      </c>
      <c r="F19" s="5">
        <f>SUM(F20)+F22</f>
        <v>-4935.1</v>
      </c>
      <c r="G19" s="10">
        <f aca="true" t="shared" si="1" ref="G19:G35">E19+F19</f>
        <v>316515.1</v>
      </c>
      <c r="H19" s="5">
        <f>SUM(H20)+H22</f>
        <v>-1072</v>
      </c>
      <c r="I19" s="10">
        <f>G19+H19</f>
        <v>315443.1</v>
      </c>
      <c r="J19" s="19">
        <f>SUM(J20)+J22</f>
        <v>0</v>
      </c>
      <c r="K19" s="10">
        <f aca="true" t="shared" si="2" ref="K19:K35">I19+J19</f>
        <v>315443.1</v>
      </c>
      <c r="L19" s="19">
        <f>SUM(L20)+L22</f>
        <v>0</v>
      </c>
      <c r="M19" s="10">
        <f>K19+L19</f>
        <v>315443.1</v>
      </c>
    </row>
    <row r="20" spans="1:13" ht="33">
      <c r="A20" s="9" t="s">
        <v>20</v>
      </c>
      <c r="B20" s="9" t="s">
        <v>31</v>
      </c>
      <c r="C20" s="5">
        <f>SUM(C21)</f>
        <v>772663.5</v>
      </c>
      <c r="D20" s="5">
        <f>SUM(D21)</f>
        <v>-1213.3</v>
      </c>
      <c r="E20" s="10">
        <f t="shared" si="0"/>
        <v>771450.2</v>
      </c>
      <c r="F20" s="5">
        <f>SUM(F21)</f>
        <v>-4935.1</v>
      </c>
      <c r="G20" s="10">
        <f t="shared" si="1"/>
        <v>766515.1</v>
      </c>
      <c r="H20" s="5">
        <f>SUM(H21)</f>
        <v>300000</v>
      </c>
      <c r="I20" s="10">
        <f>G20+H20</f>
        <v>1066515.1</v>
      </c>
      <c r="J20" s="19">
        <f>SUM(J21)</f>
        <v>0</v>
      </c>
      <c r="K20" s="10">
        <f t="shared" si="2"/>
        <v>1066515.1</v>
      </c>
      <c r="L20" s="19">
        <f>SUM(L21)</f>
        <v>0</v>
      </c>
      <c r="M20" s="10">
        <f aca="true" t="shared" si="3" ref="M20:M35">K20+L20</f>
        <v>1066515.1</v>
      </c>
    </row>
    <row r="21" spans="1:13" ht="49.5">
      <c r="A21" s="9" t="s">
        <v>9</v>
      </c>
      <c r="B21" s="9" t="s">
        <v>30</v>
      </c>
      <c r="C21" s="5">
        <v>772663.5</v>
      </c>
      <c r="D21" s="10">
        <v>-1213.3</v>
      </c>
      <c r="E21" s="10">
        <f t="shared" si="0"/>
        <v>771450.2</v>
      </c>
      <c r="F21" s="10">
        <v>-4935.1</v>
      </c>
      <c r="G21" s="10">
        <f>E21+F21</f>
        <v>766515.1</v>
      </c>
      <c r="H21" s="10">
        <v>300000</v>
      </c>
      <c r="I21" s="10">
        <f>G21+H21</f>
        <v>1066515.1</v>
      </c>
      <c r="J21" s="20"/>
      <c r="K21" s="10">
        <f t="shared" si="2"/>
        <v>1066515.1</v>
      </c>
      <c r="L21" s="20"/>
      <c r="M21" s="10">
        <f t="shared" si="3"/>
        <v>1066515.1</v>
      </c>
    </row>
    <row r="22" spans="1:13" ht="33">
      <c r="A22" s="9" t="s">
        <v>35</v>
      </c>
      <c r="B22" s="9" t="s">
        <v>34</v>
      </c>
      <c r="C22" s="5">
        <f>SUM(C23)</f>
        <v>-450000</v>
      </c>
      <c r="D22" s="5">
        <f>SUM(D23)</f>
        <v>0</v>
      </c>
      <c r="E22" s="10">
        <f t="shared" si="0"/>
        <v>-450000</v>
      </c>
      <c r="F22" s="5">
        <f>SUM(F23)</f>
        <v>0</v>
      </c>
      <c r="G22" s="10">
        <f t="shared" si="1"/>
        <v>-450000</v>
      </c>
      <c r="H22" s="5">
        <f>SUM(H23)</f>
        <v>-301072</v>
      </c>
      <c r="I22" s="10">
        <f aca="true" t="shared" si="4" ref="I22:I35">G22+H22</f>
        <v>-751072</v>
      </c>
      <c r="J22" s="19">
        <f>SUM(J23)</f>
        <v>0</v>
      </c>
      <c r="K22" s="10">
        <f t="shared" si="2"/>
        <v>-751072</v>
      </c>
      <c r="L22" s="19">
        <f>SUM(L23)</f>
        <v>0</v>
      </c>
      <c r="M22" s="10">
        <f t="shared" si="3"/>
        <v>-751072</v>
      </c>
    </row>
    <row r="23" spans="1:13" ht="33">
      <c r="A23" s="9" t="s">
        <v>32</v>
      </c>
      <c r="B23" s="9" t="s">
        <v>33</v>
      </c>
      <c r="C23" s="5">
        <v>-450000</v>
      </c>
      <c r="D23" s="10"/>
      <c r="E23" s="10">
        <f t="shared" si="0"/>
        <v>-450000</v>
      </c>
      <c r="F23" s="10"/>
      <c r="G23" s="10">
        <f t="shared" si="1"/>
        <v>-450000</v>
      </c>
      <c r="H23" s="10">
        <f>-300000-1072</f>
        <v>-301072</v>
      </c>
      <c r="I23" s="10">
        <f t="shared" si="4"/>
        <v>-751072</v>
      </c>
      <c r="J23" s="20"/>
      <c r="K23" s="10">
        <f t="shared" si="2"/>
        <v>-751072</v>
      </c>
      <c r="L23" s="20"/>
      <c r="M23" s="10">
        <f t="shared" si="3"/>
        <v>-751072</v>
      </c>
    </row>
    <row r="24" spans="1:13" ht="49.5">
      <c r="A24" s="8" t="s">
        <v>39</v>
      </c>
      <c r="B24" s="8" t="s">
        <v>40</v>
      </c>
      <c r="C24" s="5">
        <f>C25</f>
        <v>-41731</v>
      </c>
      <c r="D24" s="5">
        <f>D25</f>
        <v>0</v>
      </c>
      <c r="E24" s="10">
        <f t="shared" si="0"/>
        <v>-41731</v>
      </c>
      <c r="F24" s="5">
        <f>F25</f>
        <v>0</v>
      </c>
      <c r="G24" s="10">
        <f t="shared" si="1"/>
        <v>-41731</v>
      </c>
      <c r="H24" s="5">
        <f>H25</f>
        <v>0</v>
      </c>
      <c r="I24" s="10">
        <f t="shared" si="4"/>
        <v>-41731</v>
      </c>
      <c r="J24" s="19">
        <f>J25</f>
        <v>0</v>
      </c>
      <c r="K24" s="10">
        <f t="shared" si="2"/>
        <v>-41731</v>
      </c>
      <c r="L24" s="19">
        <f>L25</f>
        <v>0</v>
      </c>
      <c r="M24" s="10">
        <f t="shared" si="3"/>
        <v>-41731</v>
      </c>
    </row>
    <row r="25" spans="1:13" ht="49.5">
      <c r="A25" s="9" t="s">
        <v>41</v>
      </c>
      <c r="B25" s="8" t="s">
        <v>36</v>
      </c>
      <c r="C25" s="5">
        <f>C26</f>
        <v>-41731</v>
      </c>
      <c r="D25" s="5">
        <f>D26</f>
        <v>0</v>
      </c>
      <c r="E25" s="10">
        <f t="shared" si="0"/>
        <v>-41731</v>
      </c>
      <c r="F25" s="5">
        <f>F26</f>
        <v>0</v>
      </c>
      <c r="G25" s="10">
        <f t="shared" si="1"/>
        <v>-41731</v>
      </c>
      <c r="H25" s="5">
        <f>H26</f>
        <v>0</v>
      </c>
      <c r="I25" s="10">
        <f t="shared" si="4"/>
        <v>-41731</v>
      </c>
      <c r="J25" s="19">
        <f>J26</f>
        <v>0</v>
      </c>
      <c r="K25" s="10">
        <f t="shared" si="2"/>
        <v>-41731</v>
      </c>
      <c r="L25" s="19">
        <f>L26</f>
        <v>0</v>
      </c>
      <c r="M25" s="10">
        <f t="shared" si="3"/>
        <v>-41731</v>
      </c>
    </row>
    <row r="26" spans="1:13" ht="49.5">
      <c r="A26" s="9" t="s">
        <v>42</v>
      </c>
      <c r="B26" s="8" t="s">
        <v>37</v>
      </c>
      <c r="C26" s="5">
        <v>-41731</v>
      </c>
      <c r="D26" s="10"/>
      <c r="E26" s="10">
        <f t="shared" si="0"/>
        <v>-41731</v>
      </c>
      <c r="F26" s="10"/>
      <c r="G26" s="10">
        <f t="shared" si="1"/>
        <v>-41731</v>
      </c>
      <c r="H26" s="10"/>
      <c r="I26" s="10">
        <f t="shared" si="4"/>
        <v>-41731</v>
      </c>
      <c r="J26" s="20"/>
      <c r="K26" s="10">
        <f t="shared" si="2"/>
        <v>-41731</v>
      </c>
      <c r="L26" s="20"/>
      <c r="M26" s="10">
        <f t="shared" si="3"/>
        <v>-41731</v>
      </c>
    </row>
    <row r="27" spans="1:13" ht="33">
      <c r="A27" s="8" t="s">
        <v>23</v>
      </c>
      <c r="B27" s="8" t="s">
        <v>4</v>
      </c>
      <c r="C27" s="5">
        <f>C28+C32</f>
        <v>0</v>
      </c>
      <c r="D27" s="5">
        <f>D28+D32</f>
        <v>0</v>
      </c>
      <c r="E27" s="10">
        <f t="shared" si="0"/>
        <v>0</v>
      </c>
      <c r="F27" s="5">
        <f>F28+F32</f>
        <v>0</v>
      </c>
      <c r="G27" s="10">
        <f t="shared" si="1"/>
        <v>0</v>
      </c>
      <c r="H27" s="5">
        <f>H28+H32</f>
        <v>41.6</v>
      </c>
      <c r="I27" s="10">
        <f t="shared" si="4"/>
        <v>41.6</v>
      </c>
      <c r="J27" s="19">
        <f>J28+J32</f>
        <v>0</v>
      </c>
      <c r="K27" s="10">
        <f t="shared" si="2"/>
        <v>41.6</v>
      </c>
      <c r="L27" s="19">
        <f>L28+L32</f>
        <v>0</v>
      </c>
      <c r="M27" s="10">
        <f t="shared" si="3"/>
        <v>41.6</v>
      </c>
    </row>
    <row r="28" spans="1:13" ht="16.5">
      <c r="A28" s="8" t="s">
        <v>24</v>
      </c>
      <c r="B28" s="8" t="s">
        <v>1</v>
      </c>
      <c r="C28" s="5">
        <f>C29</f>
        <v>-7162226.9</v>
      </c>
      <c r="D28" s="5">
        <f>D29</f>
        <v>22308.3</v>
      </c>
      <c r="E28" s="10">
        <f t="shared" si="0"/>
        <v>-7139918.6</v>
      </c>
      <c r="F28" s="5">
        <f>F29</f>
        <v>65000</v>
      </c>
      <c r="G28" s="10">
        <f t="shared" si="1"/>
        <v>-7074918.6</v>
      </c>
      <c r="H28" s="5">
        <f>H29</f>
        <v>-300090.8</v>
      </c>
      <c r="I28" s="10">
        <f t="shared" si="4"/>
        <v>-7375009.4</v>
      </c>
      <c r="J28" s="19">
        <f>J29</f>
        <v>-12800</v>
      </c>
      <c r="K28" s="10">
        <f t="shared" si="2"/>
        <v>-7387809.4</v>
      </c>
      <c r="L28" s="19">
        <f>L29</f>
        <v>-318523.4</v>
      </c>
      <c r="M28" s="10">
        <f t="shared" si="3"/>
        <v>-7706332.8</v>
      </c>
    </row>
    <row r="29" spans="1:13" ht="16.5">
      <c r="A29" s="8" t="s">
        <v>25</v>
      </c>
      <c r="B29" s="8" t="s">
        <v>16</v>
      </c>
      <c r="C29" s="5">
        <f>C31</f>
        <v>-7162226.9</v>
      </c>
      <c r="D29" s="5">
        <f>D31</f>
        <v>22308.3</v>
      </c>
      <c r="E29" s="10">
        <f t="shared" si="0"/>
        <v>-7139918.6</v>
      </c>
      <c r="F29" s="5">
        <f>F31</f>
        <v>65000</v>
      </c>
      <c r="G29" s="10">
        <f t="shared" si="1"/>
        <v>-7074918.6</v>
      </c>
      <c r="H29" s="5">
        <f>H31</f>
        <v>-300090.8</v>
      </c>
      <c r="I29" s="10">
        <f t="shared" si="4"/>
        <v>-7375009.4</v>
      </c>
      <c r="J29" s="19">
        <f>J31</f>
        <v>-12800</v>
      </c>
      <c r="K29" s="10">
        <f t="shared" si="2"/>
        <v>-7387809.4</v>
      </c>
      <c r="L29" s="19">
        <f>L31</f>
        <v>-318523.4</v>
      </c>
      <c r="M29" s="10">
        <f t="shared" si="3"/>
        <v>-7706332.8</v>
      </c>
    </row>
    <row r="30" spans="1:13" ht="16.5">
      <c r="A30" s="8" t="s">
        <v>14</v>
      </c>
      <c r="B30" s="8" t="s">
        <v>15</v>
      </c>
      <c r="C30" s="5">
        <f>C31</f>
        <v>-7162226.9</v>
      </c>
      <c r="D30" s="5">
        <f>D31</f>
        <v>22308.3</v>
      </c>
      <c r="E30" s="10">
        <f t="shared" si="0"/>
        <v>-7139918.6</v>
      </c>
      <c r="F30" s="5">
        <f>F31</f>
        <v>65000</v>
      </c>
      <c r="G30" s="10">
        <f t="shared" si="1"/>
        <v>-7074918.6</v>
      </c>
      <c r="H30" s="5">
        <f>H31</f>
        <v>-300090.8</v>
      </c>
      <c r="I30" s="10">
        <f t="shared" si="4"/>
        <v>-7375009.4</v>
      </c>
      <c r="J30" s="19">
        <f>J31</f>
        <v>-12800</v>
      </c>
      <c r="K30" s="10">
        <f t="shared" si="2"/>
        <v>-7387809.4</v>
      </c>
      <c r="L30" s="19">
        <f>L31</f>
        <v>-318523.4</v>
      </c>
      <c r="M30" s="10">
        <f t="shared" si="3"/>
        <v>-7706332.8</v>
      </c>
    </row>
    <row r="31" spans="1:15" ht="33">
      <c r="A31" s="8" t="s">
        <v>18</v>
      </c>
      <c r="B31" s="8" t="s">
        <v>19</v>
      </c>
      <c r="C31" s="5">
        <f>-7162226.9</f>
        <v>-7162226.9</v>
      </c>
      <c r="D31" s="10">
        <f>21095+1213.3</f>
        <v>22308.3</v>
      </c>
      <c r="E31" s="10">
        <f t="shared" si="0"/>
        <v>-7139918.6</v>
      </c>
      <c r="F31" s="10">
        <v>65000</v>
      </c>
      <c r="G31" s="10">
        <f t="shared" si="1"/>
        <v>-7074918.6</v>
      </c>
      <c r="H31" s="10">
        <f>-300000-90.8</f>
        <v>-300090.8</v>
      </c>
      <c r="I31" s="10">
        <f t="shared" si="4"/>
        <v>-7375009.4</v>
      </c>
      <c r="J31" s="20">
        <v>-12800</v>
      </c>
      <c r="K31" s="10">
        <f t="shared" si="2"/>
        <v>-7387809.4</v>
      </c>
      <c r="L31" s="20">
        <v>-318523.4</v>
      </c>
      <c r="M31" s="10">
        <f t="shared" si="3"/>
        <v>-7706332.8</v>
      </c>
      <c r="O31" s="15"/>
    </row>
    <row r="32" spans="1:13" ht="16.5">
      <c r="A32" s="8" t="s">
        <v>26</v>
      </c>
      <c r="B32" s="8" t="s">
        <v>2</v>
      </c>
      <c r="C32" s="5">
        <f>SUM(C33)</f>
        <v>7162226.9</v>
      </c>
      <c r="D32" s="5">
        <f>SUM(D33)</f>
        <v>-22308.3</v>
      </c>
      <c r="E32" s="10">
        <f t="shared" si="0"/>
        <v>7139918.6</v>
      </c>
      <c r="F32" s="5">
        <f>SUM(F33)</f>
        <v>-65000</v>
      </c>
      <c r="G32" s="10">
        <f t="shared" si="1"/>
        <v>7074918.6</v>
      </c>
      <c r="H32" s="5">
        <f>SUM(H33)</f>
        <v>300132.4</v>
      </c>
      <c r="I32" s="10">
        <f t="shared" si="4"/>
        <v>7375051</v>
      </c>
      <c r="J32" s="19">
        <f>SUM(J33)</f>
        <v>12800</v>
      </c>
      <c r="K32" s="10">
        <f t="shared" si="2"/>
        <v>7387851</v>
      </c>
      <c r="L32" s="19">
        <f>SUM(L33)</f>
        <v>318523.4</v>
      </c>
      <c r="M32" s="10">
        <f t="shared" si="3"/>
        <v>7706374.4</v>
      </c>
    </row>
    <row r="33" spans="1:13" ht="16.5">
      <c r="A33" s="8" t="s">
        <v>27</v>
      </c>
      <c r="B33" s="8" t="s">
        <v>5</v>
      </c>
      <c r="C33" s="5">
        <f>SUM(C34)</f>
        <v>7162226.9</v>
      </c>
      <c r="D33" s="5">
        <f>SUM(D34)</f>
        <v>-22308.3</v>
      </c>
      <c r="E33" s="10">
        <f t="shared" si="0"/>
        <v>7139918.6</v>
      </c>
      <c r="F33" s="5">
        <f>SUM(F34)</f>
        <v>-65000</v>
      </c>
      <c r="G33" s="10">
        <f t="shared" si="1"/>
        <v>7074918.6</v>
      </c>
      <c r="H33" s="5">
        <f>SUM(H34)</f>
        <v>300132.4</v>
      </c>
      <c r="I33" s="10">
        <f t="shared" si="4"/>
        <v>7375051</v>
      </c>
      <c r="J33" s="19">
        <f>SUM(J34)</f>
        <v>12800</v>
      </c>
      <c r="K33" s="10">
        <f t="shared" si="2"/>
        <v>7387851</v>
      </c>
      <c r="L33" s="19">
        <f>SUM(L34)</f>
        <v>318523.4</v>
      </c>
      <c r="M33" s="10">
        <f t="shared" si="3"/>
        <v>7706374.4</v>
      </c>
    </row>
    <row r="34" spans="1:13" ht="33">
      <c r="A34" s="8" t="s">
        <v>8</v>
      </c>
      <c r="B34" s="8" t="s">
        <v>3</v>
      </c>
      <c r="C34" s="5">
        <f>C35</f>
        <v>7162226.9</v>
      </c>
      <c r="D34" s="5">
        <f>D35</f>
        <v>-22308.3</v>
      </c>
      <c r="E34" s="10">
        <f t="shared" si="0"/>
        <v>7139918.6</v>
      </c>
      <c r="F34" s="5">
        <f>F35</f>
        <v>-65000</v>
      </c>
      <c r="G34" s="10">
        <f t="shared" si="1"/>
        <v>7074918.6</v>
      </c>
      <c r="H34" s="5">
        <f>H35</f>
        <v>300132.4</v>
      </c>
      <c r="I34" s="10">
        <f t="shared" si="4"/>
        <v>7375051</v>
      </c>
      <c r="J34" s="19">
        <f>J35</f>
        <v>12800</v>
      </c>
      <c r="K34" s="10">
        <f t="shared" si="2"/>
        <v>7387851</v>
      </c>
      <c r="L34" s="19">
        <f>L35</f>
        <v>318523.4</v>
      </c>
      <c r="M34" s="10">
        <f t="shared" si="3"/>
        <v>7706374.4</v>
      </c>
    </row>
    <row r="35" spans="1:15" ht="33">
      <c r="A35" s="8" t="s">
        <v>10</v>
      </c>
      <c r="B35" s="8" t="s">
        <v>17</v>
      </c>
      <c r="C35" s="5">
        <v>7162226.9</v>
      </c>
      <c r="D35" s="10">
        <f>-22308.3</f>
        <v>-22308.3</v>
      </c>
      <c r="E35" s="10">
        <f t="shared" si="0"/>
        <v>7139918.6</v>
      </c>
      <c r="F35" s="10">
        <v>-65000</v>
      </c>
      <c r="G35" s="10">
        <f t="shared" si="1"/>
        <v>7074918.6</v>
      </c>
      <c r="H35" s="10">
        <f>41.6+300000+90.8</f>
        <v>300132.4</v>
      </c>
      <c r="I35" s="10">
        <f t="shared" si="4"/>
        <v>7375051</v>
      </c>
      <c r="J35" s="20">
        <v>12800</v>
      </c>
      <c r="K35" s="10">
        <f t="shared" si="2"/>
        <v>7387851</v>
      </c>
      <c r="L35" s="20">
        <v>318523.4</v>
      </c>
      <c r="M35" s="10">
        <f t="shared" si="3"/>
        <v>7706374.4</v>
      </c>
      <c r="O35" s="15"/>
    </row>
    <row r="36" ht="16.5">
      <c r="B36" s="6"/>
    </row>
    <row r="37" ht="16.5">
      <c r="B37" s="6"/>
    </row>
    <row r="38" spans="2:9" ht="16.5">
      <c r="B38" s="6"/>
      <c r="G38" s="15"/>
      <c r="I38" s="16">
        <f>6308494.3+I21+I31</f>
        <v>0</v>
      </c>
    </row>
    <row r="39" spans="2:9" ht="16.5">
      <c r="B39" s="6"/>
      <c r="I39" s="17"/>
    </row>
    <row r="40" spans="2:9" ht="16.5">
      <c r="B40" s="6"/>
      <c r="I40" s="16"/>
    </row>
    <row r="41" ht="16.5">
      <c r="B41" s="6"/>
    </row>
    <row r="42" ht="16.5">
      <c r="B42" s="6"/>
    </row>
    <row r="43" ht="16.5">
      <c r="B43" s="6"/>
    </row>
    <row r="44" ht="16.5">
      <c r="B44" s="6"/>
    </row>
    <row r="45" ht="16.5">
      <c r="B45" s="6"/>
    </row>
    <row r="46" ht="16.5">
      <c r="B46" s="6"/>
    </row>
    <row r="47" ht="16.5">
      <c r="B47" s="6"/>
    </row>
    <row r="48" ht="16.5">
      <c r="B48" s="6"/>
    </row>
    <row r="49" ht="16.5">
      <c r="B49" s="6"/>
    </row>
    <row r="50" ht="16.5">
      <c r="B50" s="6"/>
    </row>
    <row r="51" ht="16.5">
      <c r="B51" s="6"/>
    </row>
    <row r="52" ht="16.5">
      <c r="B52" s="6"/>
    </row>
    <row r="53" ht="16.5">
      <c r="B53" s="6"/>
    </row>
    <row r="54" ht="16.5">
      <c r="B54" s="6"/>
    </row>
    <row r="55" ht="16.5">
      <c r="B55" s="6"/>
    </row>
    <row r="56" ht="16.5">
      <c r="B56" s="6"/>
    </row>
    <row r="57" ht="16.5">
      <c r="B57" s="6"/>
    </row>
    <row r="58" ht="16.5">
      <c r="B58" s="6"/>
    </row>
    <row r="59" ht="16.5">
      <c r="B59" s="6"/>
    </row>
    <row r="60" ht="16.5">
      <c r="B60" s="6"/>
    </row>
    <row r="61" ht="16.5">
      <c r="B61" s="6"/>
    </row>
    <row r="62" ht="16.5">
      <c r="B62" s="6"/>
    </row>
    <row r="63" ht="16.5">
      <c r="B63" s="6"/>
    </row>
    <row r="64" ht="16.5">
      <c r="B64" s="6"/>
    </row>
    <row r="65" ht="16.5">
      <c r="B65" s="6"/>
    </row>
    <row r="66" ht="16.5">
      <c r="B66" s="6"/>
    </row>
    <row r="67" ht="16.5">
      <c r="B67" s="6"/>
    </row>
    <row r="68" ht="16.5">
      <c r="B68" s="6"/>
    </row>
    <row r="69" ht="16.5">
      <c r="B69" s="6"/>
    </row>
    <row r="70" ht="16.5">
      <c r="B70" s="6"/>
    </row>
    <row r="71" ht="16.5">
      <c r="B71" s="6"/>
    </row>
    <row r="72" ht="16.5">
      <c r="B72" s="6"/>
    </row>
    <row r="73" ht="16.5">
      <c r="B73" s="6"/>
    </row>
    <row r="74" ht="16.5">
      <c r="B74" s="6"/>
    </row>
    <row r="75" ht="16.5">
      <c r="B75" s="6"/>
    </row>
    <row r="76" ht="16.5">
      <c r="B76" s="6"/>
    </row>
    <row r="77" ht="16.5">
      <c r="B77" s="6"/>
    </row>
    <row r="78" ht="16.5">
      <c r="B78" s="6"/>
    </row>
    <row r="79" ht="16.5">
      <c r="B79" s="6"/>
    </row>
    <row r="80" ht="16.5">
      <c r="B80" s="6"/>
    </row>
    <row r="81" ht="16.5">
      <c r="B81" s="6"/>
    </row>
    <row r="82" ht="16.5">
      <c r="B82" s="6"/>
    </row>
    <row r="83" ht="16.5">
      <c r="B83" s="6"/>
    </row>
    <row r="84" ht="16.5">
      <c r="B84" s="6"/>
    </row>
    <row r="85" ht="16.5">
      <c r="B85" s="6"/>
    </row>
    <row r="86" ht="16.5">
      <c r="B86" s="6"/>
    </row>
    <row r="87" ht="16.5">
      <c r="B87" s="6"/>
    </row>
    <row r="88" ht="16.5">
      <c r="B88" s="6"/>
    </row>
    <row r="89" ht="16.5">
      <c r="B89" s="6"/>
    </row>
    <row r="90" ht="16.5">
      <c r="B90" s="6"/>
    </row>
    <row r="91" ht="16.5">
      <c r="B91" s="6"/>
    </row>
    <row r="92" ht="16.5">
      <c r="B92" s="6"/>
    </row>
    <row r="93" ht="16.5">
      <c r="B93" s="6"/>
    </row>
    <row r="94" ht="16.5">
      <c r="B94" s="6"/>
    </row>
    <row r="95" ht="16.5">
      <c r="B95" s="6"/>
    </row>
    <row r="96" ht="16.5">
      <c r="B96" s="6"/>
    </row>
    <row r="97" ht="16.5">
      <c r="B97" s="6"/>
    </row>
    <row r="98" ht="16.5">
      <c r="B98" s="6"/>
    </row>
    <row r="99" ht="16.5">
      <c r="B99" s="6"/>
    </row>
    <row r="100" ht="16.5">
      <c r="B100" s="6"/>
    </row>
    <row r="101" ht="16.5">
      <c r="B101" s="6"/>
    </row>
    <row r="102" ht="16.5">
      <c r="B102" s="6"/>
    </row>
    <row r="103" ht="16.5">
      <c r="B103" s="6"/>
    </row>
    <row r="104" ht="16.5">
      <c r="B104" s="6"/>
    </row>
    <row r="105" ht="16.5">
      <c r="B105" s="6"/>
    </row>
    <row r="106" ht="16.5">
      <c r="B106" s="6"/>
    </row>
    <row r="107" ht="16.5">
      <c r="B107" s="6"/>
    </row>
    <row r="108" ht="16.5">
      <c r="B108" s="6"/>
    </row>
    <row r="109" ht="16.5">
      <c r="B109" s="6"/>
    </row>
    <row r="110" ht="16.5">
      <c r="B110" s="6"/>
    </row>
    <row r="111" ht="16.5">
      <c r="B111" s="6"/>
    </row>
    <row r="112" ht="16.5">
      <c r="B112" s="6"/>
    </row>
    <row r="113" ht="16.5">
      <c r="B113" s="6"/>
    </row>
    <row r="114" ht="16.5">
      <c r="B114" s="6"/>
    </row>
    <row r="115" ht="16.5">
      <c r="B115" s="6"/>
    </row>
    <row r="116" ht="16.5">
      <c r="B116" s="6"/>
    </row>
  </sheetData>
  <sheetProtection selectLockedCells="1" selectUnlockedCells="1"/>
  <mergeCells count="2">
    <mergeCell ref="A13:G13"/>
    <mergeCell ref="A14:G14"/>
  </mergeCells>
  <printOptions horizontalCentered="1"/>
  <pageMargins left="1.3779527559055118" right="0.3937007874015748" top="0.7874015748031497" bottom="0.7874015748031497" header="0.1968503937007874" footer="0.196850393700787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vostryakovalm</cp:lastModifiedBy>
  <cp:lastPrinted>2014-09-02T10:45:47Z</cp:lastPrinted>
  <dcterms:created xsi:type="dcterms:W3CDTF">2006-09-19T12:50:58Z</dcterms:created>
  <dcterms:modified xsi:type="dcterms:W3CDTF">2014-09-02T10:45:55Z</dcterms:modified>
  <cp:category/>
  <cp:version/>
  <cp:contentType/>
  <cp:contentStatus/>
</cp:coreProperties>
</file>