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630" yWindow="-45" windowWidth="15480" windowHeight="113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Лист1!$A$1:$J$118</definedName>
  </definedNames>
  <calcPr calcId="114210"/>
</workbook>
</file>

<file path=xl/calcChain.xml><?xml version="1.0" encoding="utf-8"?>
<calcChain xmlns="http://schemas.openxmlformats.org/spreadsheetml/2006/main">
  <c r="H41" i="1"/>
  <c r="H48"/>
  <c r="H112"/>
  <c r="G41"/>
  <c r="H42"/>
  <c r="H49"/>
  <c r="G42"/>
  <c r="I42"/>
  <c r="E31"/>
  <c r="E30"/>
  <c r="H104"/>
  <c r="H106"/>
  <c r="G104"/>
  <c r="G106"/>
  <c r="I101"/>
  <c r="H91"/>
  <c r="G91"/>
  <c r="I90"/>
  <c r="I89"/>
  <c r="G72"/>
  <c r="G73"/>
  <c r="H65"/>
  <c r="H72"/>
  <c r="I72"/>
  <c r="H64"/>
  <c r="H73"/>
  <c r="I73"/>
  <c r="G65"/>
  <c r="G64"/>
  <c r="I63"/>
  <c r="I62"/>
  <c r="I61"/>
  <c r="I60"/>
  <c r="H47"/>
  <c r="H46"/>
  <c r="G47"/>
  <c r="G46"/>
  <c r="I46"/>
  <c r="I45"/>
  <c r="I44"/>
  <c r="E11"/>
  <c r="E8"/>
  <c r="H111"/>
  <c r="G111"/>
  <c r="I103"/>
  <c r="I102"/>
  <c r="G78"/>
  <c r="G95"/>
  <c r="H79"/>
  <c r="H92"/>
  <c r="G79"/>
  <c r="G92"/>
  <c r="G97"/>
  <c r="H78"/>
  <c r="H95"/>
  <c r="I110"/>
  <c r="I88"/>
  <c r="I87"/>
  <c r="I86"/>
  <c r="I85"/>
  <c r="I83"/>
  <c r="I81"/>
  <c r="I91"/>
  <c r="E27"/>
  <c r="E26"/>
  <c r="E28"/>
  <c r="E22"/>
  <c r="E13"/>
  <c r="E25"/>
  <c r="E23"/>
  <c r="E21"/>
  <c r="E18"/>
  <c r="E17"/>
  <c r="E15"/>
  <c r="E16"/>
  <c r="E20"/>
  <c r="E14"/>
  <c r="E12"/>
  <c r="E10"/>
  <c r="I100"/>
  <c r="I82"/>
  <c r="I77"/>
  <c r="I75"/>
  <c r="I78"/>
  <c r="I39"/>
  <c r="I56"/>
  <c r="I53"/>
  <c r="I52"/>
  <c r="I38"/>
  <c r="I40"/>
  <c r="I54"/>
  <c r="I111"/>
  <c r="I64"/>
  <c r="G49"/>
  <c r="I49"/>
  <c r="G96"/>
  <c r="I96"/>
  <c r="I41"/>
  <c r="I104"/>
  <c r="I106"/>
  <c r="H96"/>
  <c r="I65"/>
  <c r="G113"/>
  <c r="G48"/>
  <c r="H97"/>
  <c r="I97"/>
  <c r="I113"/>
  <c r="G112"/>
  <c r="I112"/>
  <c r="I48"/>
  <c r="H113"/>
</calcChain>
</file>

<file path=xl/sharedStrings.xml><?xml version="1.0" encoding="utf-8"?>
<sst xmlns="http://schemas.openxmlformats.org/spreadsheetml/2006/main" count="396" uniqueCount="140">
  <si>
    <t>№ п/п</t>
  </si>
  <si>
    <t>Показатель ЦП</t>
  </si>
  <si>
    <t xml:space="preserve">Наименование </t>
  </si>
  <si>
    <t>% исполнения</t>
  </si>
  <si>
    <t>Примечание</t>
  </si>
  <si>
    <t>Номер целевого показателя</t>
  </si>
  <si>
    <t>Исполнитель мероприятия - учреждение</t>
  </si>
  <si>
    <t>Источник финансирования</t>
  </si>
  <si>
    <t>Финансирование ЦП, тыс. руб.</t>
  </si>
  <si>
    <t>Примечание (обоснование изменения показателей ЦП, причины низкого % выполнения или невыполнения мероприятий, отклонений от плана реализации ЦП)</t>
  </si>
  <si>
    <t>ГРБС и(или) орган мэрии, осуществляющий функции и полномочия учредителя учреждения</t>
  </si>
  <si>
    <t>Функциональная классификация расходов (Р, ПР)</t>
  </si>
  <si>
    <t>Информация</t>
  </si>
  <si>
    <t>*</t>
  </si>
  <si>
    <t>Раздел 1. Сохранение и развитие творческого потенциала города</t>
  </si>
  <si>
    <t xml:space="preserve">1.1.Работа над созданием новых спектаклей, концертов, концертных программ, цирковых номеров (программ) и иных зрелищных программ, в т.ч.: </t>
  </si>
  <si>
    <t>МБУК "ГФС"</t>
  </si>
  <si>
    <t>УДК</t>
  </si>
  <si>
    <t>Раздел 2.   Создание условий для улучшения доступа граждан города к информации и знаниям</t>
  </si>
  <si>
    <t>ИТОГО по п.1.1:</t>
  </si>
  <si>
    <t>ИТОГО по разделу 1:</t>
  </si>
  <si>
    <t>2.1. Проведение мероприятий, презентаций,  создание выставок, связанных с историческими и памятными датами, событиями  мировой и отечественной культуры</t>
  </si>
  <si>
    <t>МБУК "ЧерМО"</t>
  </si>
  <si>
    <t>МБУК"ДМ"</t>
  </si>
  <si>
    <t>МБУК"ОБ"</t>
  </si>
  <si>
    <t>ИТОГО по п.2.1:</t>
  </si>
  <si>
    <t>ИТОГО по п.2.3:</t>
  </si>
  <si>
    <t>Динамика количества посещений библиотек по сравнению с предыдущим годом</t>
  </si>
  <si>
    <t>ИТОГО по п.2.4:</t>
  </si>
  <si>
    <t>ИТОГО по разделу 2:</t>
  </si>
  <si>
    <t>Раздел 3. Мероприятия по развитию муниципальных учреждений культуры и дополнительного образования</t>
  </si>
  <si>
    <t>3.1.Укрепление материально-технической базы  муниципальных учреждений</t>
  </si>
  <si>
    <t>ИТОГО по разделу 3:</t>
  </si>
  <si>
    <t>ИТОГО по п 3.1:</t>
  </si>
  <si>
    <t>ГБ</t>
  </si>
  <si>
    <t>Внебюджетные средства</t>
  </si>
  <si>
    <t>808.0804.</t>
  </si>
  <si>
    <t>808.801</t>
  </si>
  <si>
    <t>808.801.</t>
  </si>
  <si>
    <t>Пополнение библиотечных фондов популярной юридической, художественной, научной и другой литературой (Комплектование библиотек книжными фондами)</t>
  </si>
  <si>
    <t>Коэффициент посещаемости муниципальных учреждений культуры</t>
  </si>
  <si>
    <t xml:space="preserve">Подписка на печатные периодические издания </t>
  </si>
  <si>
    <t>Постановка  новых разножанровых театрализованных постановок, концертных  программ и номеров : Изготовление и приобретение костюмов,обуви,реквизита,бутафории,оформление одежды сцены,приобрпетение музыкальных инструментов и оборудования,оплата за написание сценарие,аранжировку,постановку</t>
  </si>
  <si>
    <t>Мероприятия, посвященные памяти Александра Башлачева : Аренда звукового оборудования, транспортные услуги, оплата по договорам за выступления артистов, реклама и информационное обеспечение фестиваля, проведение мероприятия, техническое обслуживание</t>
  </si>
  <si>
    <t>Л.В.Лавров</t>
  </si>
  <si>
    <t>808.0801.</t>
  </si>
  <si>
    <t>% исполнения от плана расходов на 2013 год</t>
  </si>
  <si>
    <t xml:space="preserve">Пополнение библиотечных фондов детской литературой </t>
  </si>
  <si>
    <t>Подписка на электронные справочно-информационные базы данных "Издания по общественным и гуманитарным наукам" и др. профессиональные издания</t>
  </si>
  <si>
    <t>МАУК "Камерный театр "</t>
  </si>
  <si>
    <t xml:space="preserve">показатель годовой </t>
  </si>
  <si>
    <t>Менеджер ведомственной  ЦП (руководитель ведомственной ЦП), тел.</t>
  </si>
  <si>
    <t>Эксплуатация фонтана в дни общегородских мероприятий,в праздничные и выходные дни :Оплата коммунальных услуг</t>
  </si>
  <si>
    <t>Кол-во экземпляров новых поступлений в библиотечные фонды общедоступных библиотек города на 1 тыс. жителей города</t>
  </si>
  <si>
    <t xml:space="preserve">Кассовые расходы на 01.012014 с нарастающим итогом </t>
  </si>
  <si>
    <t>МБУК "ДК "Химиков"</t>
  </si>
  <si>
    <t>Подключение к сети Интернет, абонентская плата за пользование услугами Интернета</t>
  </si>
  <si>
    <t xml:space="preserve">Приобретение  серверов </t>
  </si>
  <si>
    <t>Приобретение компьютеров стандартных</t>
  </si>
  <si>
    <t>808.0709.</t>
  </si>
  <si>
    <t>Выполнение текущего ремонта памятников, не являющихся объектами культурного наследия</t>
  </si>
  <si>
    <t>808.0801</t>
  </si>
  <si>
    <t>808.0804</t>
  </si>
  <si>
    <t>Профессиональная переподготовка библиотечных сотрудников</t>
  </si>
  <si>
    <t xml:space="preserve"> Раздел 4. Мероприятия по ремонту, реставрации и эффективному использованию объектов культурного наследия</t>
  </si>
  <si>
    <t>4.1. Ремонт и организация мероприятий по сохранению объектов культурного наследия</t>
  </si>
  <si>
    <t>Ремонт объектов культурного наследия</t>
  </si>
  <si>
    <t>Всего по ГРБС:</t>
  </si>
  <si>
    <t>Объем электронного каталога (тыс. библиографических записей)</t>
  </si>
  <si>
    <t>Объем собственной полнотекстовой  электронной библиотеки(кол-во названий)</t>
  </si>
  <si>
    <t>2.3.Комплектование библиотечных фондов</t>
  </si>
  <si>
    <t>2.4.Предоставление пользователям информационных продуктов</t>
  </si>
  <si>
    <t>2.5 Сохранение и укрепление кадрового состава библиотек</t>
  </si>
  <si>
    <t>ИТОГО по п.2.5:</t>
  </si>
  <si>
    <t>11,13,19</t>
  </si>
  <si>
    <t>8,10,18,20,23</t>
  </si>
  <si>
    <t>2,5,21</t>
  </si>
  <si>
    <t>ОКН на территории города -19 в т.ч.в удовлетворительном состоянии- 16</t>
  </si>
  <si>
    <t>об итогах выполнения целевой программы за 1 квартал  2014 года</t>
  </si>
  <si>
    <t>2014 год (план)</t>
  </si>
  <si>
    <t xml:space="preserve"> 1 кв 2014 год (факт)</t>
  </si>
  <si>
    <t>План расходов на 2014 год</t>
  </si>
  <si>
    <t>1.2.Участие творческих коллективов города в международных, всероссийских ,региональных мероприятиях, фестивалях, конкурсах  в целях поднятия имиджа города как культурного центра</t>
  </si>
  <si>
    <t xml:space="preserve">Участие в международных, всероссийских, региональных мероприятиях, фестивалях,
конкурсах
</t>
  </si>
  <si>
    <t>ИТОГО по п.1.2:</t>
  </si>
  <si>
    <t xml:space="preserve">Организация выставки работ академика 
Е.И. Столицы
</t>
  </si>
  <si>
    <t>МБУК"ЧерМО"</t>
  </si>
  <si>
    <t>Организация выставки, посвященной 100-летию первой мировой войны</t>
  </si>
  <si>
    <t xml:space="preserve">Организация и проведение мероприятия "Ночь в музее" </t>
  </si>
  <si>
    <t>Городской открытый фестиваль-конкурс хореографического искусства "Мир танца"</t>
  </si>
  <si>
    <t>Фестиваль снежных и ледовых фигур</t>
  </si>
  <si>
    <t>2.2.Приобщение населения города к народным традициям, старинному быту и обычаям русского народа), организация и проведение конкурсов, фестивалей и смотров самодеятельного художественного творчества, выставок</t>
  </si>
  <si>
    <t xml:space="preserve">Открытый городской конкурс по керамике
"Гончары Вологодчины"
</t>
  </si>
  <si>
    <t xml:space="preserve">МБОУДОД
"Детская художественная школа №1»
</t>
  </si>
  <si>
    <t>Развитие ремесел - направление "Вологодское кружево"</t>
  </si>
  <si>
    <t>Приобретение оборудования для проведения занятий с инвалидами</t>
  </si>
  <si>
    <t>ё</t>
  </si>
  <si>
    <t>Приобретение  орг. техники</t>
  </si>
  <si>
    <t>Предоставление доступа и техническая поддержка сайта учреждения</t>
  </si>
  <si>
    <t>Приобретение комплектующих для ПК</t>
  </si>
  <si>
    <t>Приобретение программного обеспечения, не входящего в комплект поставки компьютеров</t>
  </si>
  <si>
    <t>Приобретение светового, звукового оборудования</t>
  </si>
  <si>
    <t>МАУК «Камерный театр»</t>
  </si>
  <si>
    <t xml:space="preserve">Устройство системы кондиционирования </t>
  </si>
  <si>
    <t>не менее 90 ед.</t>
  </si>
  <si>
    <t>всего конкурсов,в которых приняли участие учащиеся школ-73  ед.,число конкурсов, в которых обучающиеся муниципальных учреждений дополнительного образования достигли повышенных результатов (лауреаты)-68 ед.</t>
  </si>
  <si>
    <t>14867 муз предметов в экспозиции,всего музейных предметов-472587. В связи с низким %% реставрации предметов,многие предметы не экспонируются</t>
  </si>
  <si>
    <t xml:space="preserve"> число музейных предметов нуждающихся в реставрации в городских музеях -67 471. </t>
  </si>
  <si>
    <t>кол-во посещений библиотек ( с учетом посещения электронного каталога)1 кв 2013 - 140,205, кол-во посещений библиотек  1 кв 2014 - 129,499</t>
  </si>
  <si>
    <t xml:space="preserve">годовой </t>
  </si>
  <si>
    <t>кол-во новых постановок-209 ед.,общее число спектаклей, концертов и концертных программ, цирковых номеров (программ) и иных зрелищных программ-2044 ед.</t>
  </si>
  <si>
    <t>Кол-во работников МОБ повысивших свою квалификацию- 0 чел, кол-во работников подлежащих повышению квалификации-25 чел.</t>
  </si>
  <si>
    <t>приобретено 2,317 тыс  экзэ книг,среднегодовая численность населения на 2014 год-317,73 данные управления экономической политики</t>
  </si>
  <si>
    <t>Мероприятия ЦП, выполненные в 2014 году с нарастающим итогом</t>
  </si>
  <si>
    <t>исполнение контракта апрель 2014г.</t>
  </si>
  <si>
    <t>планируемые расходы 2кв.2014г.</t>
  </si>
  <si>
    <t>исполнено за счет субсидии,выделенной на выполнение  Муниципального Задания, экономия средств</t>
  </si>
  <si>
    <t>оплата производится ежемесячно</t>
  </si>
  <si>
    <t>планируемые расходы 2,3,4кв.2014г.</t>
  </si>
  <si>
    <t>планируемые расходы 2,3кв.2014г.</t>
  </si>
  <si>
    <t>Доля библиотек города, имеющих доступ к сети Интернет, %</t>
  </si>
  <si>
    <t>Количество зарегистрированных пользователей городских библиотек,чел.</t>
  </si>
  <si>
    <t>Доля объектов культурного  наследия, находящихся в  удовлетворительном состоянии, в общем количестве объектов культурного наследия находящихся в муниципальной собственности,%</t>
  </si>
  <si>
    <t>Доля отреставрированных музейных предметов от общего количества музейных предме-тов, нуждающихся в реставрации в город-ских музеях,%</t>
  </si>
  <si>
    <t>Число посещений городских культурно-массовых мероприятий,тыс.посещений</t>
  </si>
  <si>
    <t>Число посещений спектаклей, концертов, представлений и т.п., проводимых муниципальными  учреждениями  культурно-досугового типа, театрально-концертными организациями города,тыс.посещений</t>
  </si>
  <si>
    <t>Количество  участников клубных формирований города,чел.</t>
  </si>
  <si>
    <t>Количество культурных программ, представленных  творческими коллективами города на региональных, всероссийских, международных конкурсах, фестивалях и т.п,ед.</t>
  </si>
  <si>
    <t>Доля конкурсов, в которых обучающиеся муниципальных учреждений дополнительного образования достигли повышенных результатов,%</t>
  </si>
  <si>
    <t>Количество обучающихся – лауреатов и дипломантов город-ских, областных, региональных, российских, международных конкурсов, фестивалей и олимпиад,чел.</t>
  </si>
  <si>
    <t xml:space="preserve">Численность детей в возрасте 5-18 лет, получающих услуги по дополнительному образованию,чел. </t>
  </si>
  <si>
    <t>Удовлетворенность населения города качеством предоставляемых услуг в сфере культуры ,%</t>
  </si>
  <si>
    <t>Оценка горожанами уровня общегородских культурных мероприятий,балл.</t>
  </si>
  <si>
    <t>Доля новых постановок, представленных в отчетном году,  от общего числа спектаклей, концертов и концертных программ, цирковых номеров (программ) и иных зрелищных программ отчетного года,%</t>
  </si>
  <si>
    <t>Доля экспонируемых музейных предметов за отчетный период от общего количества предметов музейного фонда,%</t>
  </si>
  <si>
    <t>Доля работников библиотек, повысивших квалификацию,%</t>
  </si>
  <si>
    <t>Доля задействованных под экспозиции и выставки площадей от общего количества экспозиционных и выставочных площадей учреждения ,%</t>
  </si>
  <si>
    <t>Количество обученных ремесленным специальностям, чел./год</t>
  </si>
  <si>
    <t>Количество мероприятий, связанных с сохранением традиционной народной культурой ,ед</t>
  </si>
  <si>
    <t>Число посещений экспозиций, выставок ,ед.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</si>
</sst>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2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Calibri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color indexed="8"/>
      <name val="Calibri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9"/>
      <name val="Calibri"/>
      <family val="2"/>
      <charset val="204"/>
    </font>
    <font>
      <i/>
      <sz val="11"/>
      <name val="Calibri"/>
      <family val="2"/>
      <charset val="204"/>
    </font>
    <font>
      <b/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/>
    <xf numFmtId="0" fontId="6" fillId="0" borderId="0" xfId="2" applyFont="1" applyAlignment="1"/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vertical="center"/>
    </xf>
    <xf numFmtId="0" fontId="18" fillId="0" borderId="0" xfId="0" applyFont="1"/>
    <xf numFmtId="0" fontId="13" fillId="0" borderId="0" xfId="0" applyFont="1"/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/>
    </xf>
    <xf numFmtId="4" fontId="15" fillId="2" borderId="2" xfId="0" applyNumberFormat="1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9" fillId="0" borderId="0" xfId="0" applyFont="1"/>
    <xf numFmtId="164" fontId="7" fillId="2" borderId="2" xfId="0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9" fillId="3" borderId="2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164" fontId="15" fillId="2" borderId="2" xfId="0" applyNumberFormat="1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4" fontId="11" fillId="2" borderId="2" xfId="0" applyNumberFormat="1" applyFont="1" applyFill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3" fontId="9" fillId="4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/>
    </xf>
    <xf numFmtId="0" fontId="8" fillId="0" borderId="2" xfId="0" applyFont="1" applyBorder="1"/>
    <xf numFmtId="0" fontId="14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/>
    <xf numFmtId="0" fontId="14" fillId="0" borderId="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6" fillId="0" borderId="0" xfId="2" applyFont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4" fillId="0" borderId="2" xfId="0" applyFont="1" applyBorder="1"/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</cellXfs>
  <cellStyles count="3">
    <cellStyle name="Обычный" xfId="0" builtinId="0"/>
    <cellStyle name="Обычный_Отчет (КР,КС,ОБ)" xfId="1"/>
    <cellStyle name="Обычный_Прил 3, 4 бюдж заявка, отчет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topLeftCell="A10" zoomScaleNormal="100" zoomScaleSheetLayoutView="90" workbookViewId="0">
      <selection activeCell="B15" sqref="B15"/>
    </sheetView>
  </sheetViews>
  <sheetFormatPr defaultRowHeight="18.75"/>
  <cols>
    <col min="1" max="1" width="10.7109375" style="2" customWidth="1"/>
    <col min="2" max="2" width="77.140625" style="2" customWidth="1"/>
    <col min="3" max="3" width="18.7109375" style="2" customWidth="1"/>
    <col min="4" max="4" width="13.7109375" style="2" customWidth="1"/>
    <col min="5" max="5" width="15.7109375" style="2" customWidth="1"/>
    <col min="6" max="6" width="10.28515625" style="2" customWidth="1"/>
    <col min="7" max="7" width="10.140625" style="2" customWidth="1"/>
    <col min="8" max="8" width="9.85546875" style="2" customWidth="1"/>
    <col min="9" max="9" width="12.7109375" style="2" customWidth="1"/>
    <col min="10" max="10" width="27.5703125" style="2" customWidth="1"/>
  </cols>
  <sheetData>
    <row r="1" spans="1:12">
      <c r="A1" s="92" t="s">
        <v>12</v>
      </c>
      <c r="B1" s="92"/>
      <c r="C1" s="92"/>
      <c r="D1" s="92"/>
      <c r="E1" s="92"/>
      <c r="F1" s="92"/>
      <c r="G1" s="92"/>
      <c r="H1" s="92"/>
      <c r="I1" s="92"/>
      <c r="J1" s="92"/>
    </row>
    <row r="2" spans="1:12">
      <c r="A2" s="93" t="s">
        <v>78</v>
      </c>
      <c r="B2" s="93"/>
      <c r="C2" s="93"/>
      <c r="D2" s="93"/>
      <c r="E2" s="93"/>
      <c r="F2" s="93"/>
      <c r="G2" s="93"/>
      <c r="H2" s="93"/>
      <c r="I2" s="93"/>
      <c r="J2" s="93"/>
      <c r="K2" s="6"/>
      <c r="L2" s="6"/>
    </row>
    <row r="3" spans="1:12">
      <c r="J3" s="3"/>
    </row>
    <row r="4" spans="1:12" ht="15">
      <c r="A4" s="91" t="s">
        <v>0</v>
      </c>
      <c r="B4" s="91" t="s">
        <v>1</v>
      </c>
      <c r="C4" s="91"/>
      <c r="D4" s="91"/>
      <c r="E4" s="91"/>
      <c r="F4" s="91"/>
      <c r="G4" s="86"/>
      <c r="H4" s="86"/>
      <c r="I4" s="86"/>
      <c r="J4" s="86"/>
    </row>
    <row r="5" spans="1:12" ht="27.75" customHeight="1">
      <c r="A5" s="91"/>
      <c r="B5" s="8" t="s">
        <v>2</v>
      </c>
      <c r="C5" s="12" t="s">
        <v>79</v>
      </c>
      <c r="D5" s="12" t="s">
        <v>80</v>
      </c>
      <c r="E5" s="8" t="s">
        <v>3</v>
      </c>
      <c r="F5" s="91" t="s">
        <v>4</v>
      </c>
      <c r="G5" s="86"/>
      <c r="H5" s="86"/>
      <c r="I5" s="86"/>
      <c r="J5" s="86"/>
    </row>
    <row r="6" spans="1:12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91">
        <v>6</v>
      </c>
      <c r="G6" s="86"/>
      <c r="H6" s="86"/>
      <c r="I6" s="86"/>
      <c r="J6" s="86"/>
    </row>
    <row r="7" spans="1:12" ht="36" customHeight="1">
      <c r="A7" s="8">
        <v>1</v>
      </c>
      <c r="B7" s="8" t="s">
        <v>53</v>
      </c>
      <c r="C7" s="8" t="s">
        <v>104</v>
      </c>
      <c r="D7" s="57">
        <v>7.3</v>
      </c>
      <c r="E7" s="8">
        <v>8.1</v>
      </c>
      <c r="F7" s="91" t="s">
        <v>112</v>
      </c>
      <c r="G7" s="86"/>
      <c r="H7" s="86"/>
      <c r="I7" s="86"/>
      <c r="J7" s="86"/>
    </row>
    <row r="8" spans="1:12" ht="61.5" customHeight="1">
      <c r="A8" s="8">
        <v>2</v>
      </c>
      <c r="B8" s="10" t="s">
        <v>68</v>
      </c>
      <c r="C8" s="10">
        <v>260</v>
      </c>
      <c r="D8" s="12">
        <v>230.5</v>
      </c>
      <c r="E8" s="58">
        <f t="shared" ref="E8:E18" si="0">SUM(D8)*100/C8</f>
        <v>88.65384615384616</v>
      </c>
      <c r="F8" s="94"/>
      <c r="G8" s="95"/>
      <c r="H8" s="95"/>
      <c r="I8" s="95"/>
      <c r="J8" s="96"/>
    </row>
    <row r="9" spans="1:12" ht="21.75" customHeight="1">
      <c r="A9" s="8">
        <v>3</v>
      </c>
      <c r="B9" s="8" t="s">
        <v>120</v>
      </c>
      <c r="C9" s="8">
        <v>100</v>
      </c>
      <c r="D9" s="8">
        <v>100</v>
      </c>
      <c r="E9" s="8">
        <v>100</v>
      </c>
      <c r="F9" s="91" t="s">
        <v>13</v>
      </c>
      <c r="G9" s="86"/>
      <c r="H9" s="86"/>
      <c r="I9" s="86"/>
      <c r="J9" s="86"/>
    </row>
    <row r="10" spans="1:12" ht="33" customHeight="1">
      <c r="A10" s="12">
        <v>4</v>
      </c>
      <c r="B10" s="12" t="s">
        <v>121</v>
      </c>
      <c r="C10" s="59">
        <v>145000</v>
      </c>
      <c r="D10" s="76">
        <v>57975</v>
      </c>
      <c r="E10" s="58">
        <f t="shared" si="0"/>
        <v>39.982758620689658</v>
      </c>
      <c r="F10" s="97"/>
      <c r="G10" s="98"/>
      <c r="H10" s="98"/>
      <c r="I10" s="98"/>
      <c r="J10" s="98"/>
    </row>
    <row r="11" spans="1:12" ht="56.25" customHeight="1">
      <c r="A11" s="12">
        <v>5</v>
      </c>
      <c r="B11" s="10" t="s">
        <v>69</v>
      </c>
      <c r="C11" s="60">
        <v>350</v>
      </c>
      <c r="D11" s="59">
        <v>102</v>
      </c>
      <c r="E11" s="58">
        <f t="shared" si="0"/>
        <v>29.142857142857142</v>
      </c>
      <c r="F11" s="104"/>
      <c r="G11" s="105"/>
      <c r="H11" s="105"/>
      <c r="I11" s="105"/>
      <c r="J11" s="106"/>
    </row>
    <row r="12" spans="1:12" ht="39.75" customHeight="1">
      <c r="A12" s="12">
        <v>6</v>
      </c>
      <c r="B12" s="12" t="s">
        <v>122</v>
      </c>
      <c r="C12" s="12">
        <v>42</v>
      </c>
      <c r="D12" s="58">
        <v>84.21</v>
      </c>
      <c r="E12" s="58">
        <f t="shared" si="0"/>
        <v>200.5</v>
      </c>
      <c r="F12" s="91" t="s">
        <v>77</v>
      </c>
      <c r="G12" s="86"/>
      <c r="H12" s="86"/>
      <c r="I12" s="86"/>
      <c r="J12" s="86"/>
    </row>
    <row r="13" spans="1:12" ht="65.25" customHeight="1">
      <c r="A13" s="12">
        <v>7</v>
      </c>
      <c r="B13" s="12" t="s">
        <v>123</v>
      </c>
      <c r="C13" s="12">
        <v>0.04</v>
      </c>
      <c r="D13" s="61">
        <v>0</v>
      </c>
      <c r="E13" s="58">
        <f>SUM(D13)*100/C13</f>
        <v>0</v>
      </c>
      <c r="F13" s="97" t="s">
        <v>107</v>
      </c>
      <c r="G13" s="98"/>
      <c r="H13" s="98"/>
      <c r="I13" s="98"/>
      <c r="J13" s="98"/>
    </row>
    <row r="14" spans="1:12" ht="20.25" customHeight="1">
      <c r="A14" s="12">
        <v>8</v>
      </c>
      <c r="B14" s="12" t="s">
        <v>139</v>
      </c>
      <c r="C14" s="12">
        <v>200</v>
      </c>
      <c r="D14" s="58">
        <v>49.7</v>
      </c>
      <c r="E14" s="58">
        <f t="shared" si="0"/>
        <v>24.85</v>
      </c>
      <c r="F14" s="91" t="s">
        <v>13</v>
      </c>
      <c r="G14" s="86"/>
      <c r="H14" s="86"/>
      <c r="I14" s="86"/>
      <c r="J14" s="86"/>
    </row>
    <row r="15" spans="1:12" ht="40.5" customHeight="1">
      <c r="A15" s="62">
        <v>9</v>
      </c>
      <c r="B15" s="12" t="s">
        <v>40</v>
      </c>
      <c r="C15" s="12">
        <v>5.9</v>
      </c>
      <c r="D15" s="58">
        <v>1.19</v>
      </c>
      <c r="E15" s="58">
        <f t="shared" si="0"/>
        <v>20.169491525423727</v>
      </c>
      <c r="F15" s="94"/>
      <c r="G15" s="95"/>
      <c r="H15" s="95"/>
      <c r="I15" s="95"/>
      <c r="J15" s="96"/>
    </row>
    <row r="16" spans="1:12" ht="28.5" customHeight="1">
      <c r="A16" s="62">
        <v>10</v>
      </c>
      <c r="B16" s="62" t="s">
        <v>124</v>
      </c>
      <c r="C16" s="62">
        <v>45.2</v>
      </c>
      <c r="D16" s="62">
        <v>0.68799999999999994</v>
      </c>
      <c r="E16" s="63">
        <f t="shared" si="0"/>
        <v>1.5221238938053097</v>
      </c>
      <c r="F16" s="101"/>
      <c r="G16" s="102"/>
      <c r="H16" s="102"/>
      <c r="I16" s="102"/>
      <c r="J16" s="103"/>
    </row>
    <row r="17" spans="1:10" ht="57.75" customHeight="1">
      <c r="A17" s="10">
        <v>11</v>
      </c>
      <c r="B17" s="12" t="s">
        <v>125</v>
      </c>
      <c r="C17" s="62">
        <v>1060</v>
      </c>
      <c r="D17" s="62">
        <v>185.3</v>
      </c>
      <c r="E17" s="63">
        <f t="shared" si="0"/>
        <v>17.481132075471699</v>
      </c>
      <c r="F17" s="99"/>
      <c r="G17" s="100"/>
      <c r="H17" s="100"/>
      <c r="I17" s="100"/>
      <c r="J17" s="100"/>
    </row>
    <row r="18" spans="1:10" ht="15">
      <c r="A18" s="10">
        <v>12</v>
      </c>
      <c r="B18" s="12" t="s">
        <v>126</v>
      </c>
      <c r="C18" s="10">
        <v>18300</v>
      </c>
      <c r="D18" s="10">
        <v>14174</v>
      </c>
      <c r="E18" s="63">
        <f t="shared" si="0"/>
        <v>77.453551912568301</v>
      </c>
      <c r="F18" s="91" t="s">
        <v>13</v>
      </c>
      <c r="G18" s="86"/>
      <c r="H18" s="86"/>
      <c r="I18" s="86"/>
      <c r="J18" s="86"/>
    </row>
    <row r="19" spans="1:10" ht="25.5">
      <c r="A19" s="10">
        <v>13</v>
      </c>
      <c r="B19" s="12" t="s">
        <v>131</v>
      </c>
      <c r="C19" s="10">
        <v>72</v>
      </c>
      <c r="D19" s="10" t="s">
        <v>13</v>
      </c>
      <c r="E19" s="63" t="s">
        <v>13</v>
      </c>
      <c r="F19" s="91" t="s">
        <v>50</v>
      </c>
      <c r="G19" s="86"/>
      <c r="H19" s="86"/>
      <c r="I19" s="86"/>
      <c r="J19" s="86"/>
    </row>
    <row r="20" spans="1:10" ht="25.5">
      <c r="A20" s="10">
        <v>14</v>
      </c>
      <c r="B20" s="8" t="s">
        <v>127</v>
      </c>
      <c r="C20" s="10">
        <v>3</v>
      </c>
      <c r="D20" s="10">
        <v>17</v>
      </c>
      <c r="E20" s="63">
        <f t="shared" ref="E20:E26" si="1">SUM(D20)*100/C20</f>
        <v>566.66666666666663</v>
      </c>
      <c r="F20" s="91" t="s">
        <v>13</v>
      </c>
      <c r="G20" s="86"/>
      <c r="H20" s="86"/>
      <c r="I20" s="86"/>
      <c r="J20" s="86"/>
    </row>
    <row r="21" spans="1:10" ht="64.5" customHeight="1">
      <c r="A21" s="10">
        <v>15</v>
      </c>
      <c r="B21" s="8" t="s">
        <v>128</v>
      </c>
      <c r="C21" s="10">
        <v>82</v>
      </c>
      <c r="D21" s="53">
        <v>93.2</v>
      </c>
      <c r="E21" s="63">
        <f t="shared" si="1"/>
        <v>113.65853658536585</v>
      </c>
      <c r="F21" s="91" t="s">
        <v>105</v>
      </c>
      <c r="G21" s="86"/>
      <c r="H21" s="86"/>
      <c r="I21" s="86"/>
      <c r="J21" s="86"/>
    </row>
    <row r="22" spans="1:10" ht="25.5">
      <c r="A22" s="10">
        <v>16</v>
      </c>
      <c r="B22" s="8" t="s">
        <v>129</v>
      </c>
      <c r="C22" s="10">
        <v>350</v>
      </c>
      <c r="D22" s="10">
        <v>368</v>
      </c>
      <c r="E22" s="63">
        <f t="shared" si="1"/>
        <v>105.14285714285714</v>
      </c>
      <c r="F22" s="91" t="s">
        <v>13</v>
      </c>
      <c r="G22" s="86"/>
      <c r="H22" s="86"/>
      <c r="I22" s="86"/>
      <c r="J22" s="86"/>
    </row>
    <row r="23" spans="1:10" ht="25.5">
      <c r="A23" s="10">
        <v>17</v>
      </c>
      <c r="B23" s="8" t="s">
        <v>130</v>
      </c>
      <c r="C23" s="10">
        <v>4400</v>
      </c>
      <c r="D23" s="10">
        <v>4661</v>
      </c>
      <c r="E23" s="63">
        <f t="shared" si="1"/>
        <v>105.93181818181819</v>
      </c>
      <c r="F23" s="91" t="s">
        <v>13</v>
      </c>
      <c r="G23" s="86"/>
      <c r="H23" s="86"/>
      <c r="I23" s="86"/>
      <c r="J23" s="86"/>
    </row>
    <row r="24" spans="1:10" ht="15">
      <c r="A24" s="10">
        <v>18</v>
      </c>
      <c r="B24" s="10" t="s">
        <v>132</v>
      </c>
      <c r="C24" s="10">
        <v>74</v>
      </c>
      <c r="D24" s="10" t="s">
        <v>13</v>
      </c>
      <c r="E24" s="63" t="s">
        <v>13</v>
      </c>
      <c r="F24" s="91" t="s">
        <v>50</v>
      </c>
      <c r="G24" s="86"/>
      <c r="H24" s="86"/>
      <c r="I24" s="86"/>
      <c r="J24" s="86"/>
    </row>
    <row r="25" spans="1:10" ht="38.25">
      <c r="A25" s="10">
        <v>19</v>
      </c>
      <c r="B25" s="12" t="s">
        <v>133</v>
      </c>
      <c r="C25" s="10">
        <v>9.3000000000000007</v>
      </c>
      <c r="D25" s="53">
        <v>18.5</v>
      </c>
      <c r="E25" s="63">
        <f t="shared" si="1"/>
        <v>198.92473118279568</v>
      </c>
      <c r="F25" s="91" t="s">
        <v>110</v>
      </c>
      <c r="G25" s="86"/>
      <c r="H25" s="86"/>
      <c r="I25" s="86"/>
      <c r="J25" s="86"/>
    </row>
    <row r="26" spans="1:10" ht="39.75" customHeight="1">
      <c r="A26" s="10">
        <v>20</v>
      </c>
      <c r="B26" s="12" t="s">
        <v>134</v>
      </c>
      <c r="C26" s="10">
        <v>6.1</v>
      </c>
      <c r="D26" s="53">
        <v>3.1</v>
      </c>
      <c r="E26" s="63">
        <f t="shared" si="1"/>
        <v>50.819672131147541</v>
      </c>
      <c r="F26" s="91" t="s">
        <v>106</v>
      </c>
      <c r="G26" s="86"/>
      <c r="H26" s="86"/>
      <c r="I26" s="86"/>
      <c r="J26" s="86"/>
    </row>
    <row r="27" spans="1:10" ht="29.25" customHeight="1">
      <c r="A27" s="10">
        <v>21</v>
      </c>
      <c r="B27" s="62" t="s">
        <v>27</v>
      </c>
      <c r="C27" s="10">
        <v>3.3</v>
      </c>
      <c r="D27" s="10">
        <v>-9.7799999999999994</v>
      </c>
      <c r="E27" s="64">
        <f>SUM(D27*100/C27)</f>
        <v>-296.36363636363632</v>
      </c>
      <c r="F27" s="91" t="s">
        <v>108</v>
      </c>
      <c r="G27" s="86"/>
      <c r="H27" s="86"/>
      <c r="I27" s="86"/>
      <c r="J27" s="86"/>
    </row>
    <row r="28" spans="1:10" ht="30.75" customHeight="1">
      <c r="A28" s="10">
        <v>22</v>
      </c>
      <c r="B28" s="10" t="s">
        <v>135</v>
      </c>
      <c r="C28" s="10">
        <v>2</v>
      </c>
      <c r="D28" s="53">
        <v>0</v>
      </c>
      <c r="E28" s="63">
        <f>SUM(D28)*100/C28</f>
        <v>0</v>
      </c>
      <c r="F28" s="91" t="s">
        <v>111</v>
      </c>
      <c r="G28" s="86"/>
      <c r="H28" s="86"/>
      <c r="I28" s="86"/>
      <c r="J28" s="86"/>
    </row>
    <row r="29" spans="1:10" ht="30.75" customHeight="1">
      <c r="A29" s="10">
        <v>23</v>
      </c>
      <c r="B29" s="8" t="s">
        <v>136</v>
      </c>
      <c r="C29" s="63">
        <v>100</v>
      </c>
      <c r="D29" s="53">
        <v>100</v>
      </c>
      <c r="E29" s="63">
        <v>100</v>
      </c>
      <c r="F29" s="91"/>
      <c r="G29" s="86"/>
      <c r="H29" s="86"/>
      <c r="I29" s="86"/>
      <c r="J29" s="86"/>
    </row>
    <row r="30" spans="1:10" ht="30.75" customHeight="1">
      <c r="A30" s="10">
        <v>24</v>
      </c>
      <c r="B30" s="8" t="s">
        <v>137</v>
      </c>
      <c r="C30" s="63">
        <v>360</v>
      </c>
      <c r="D30" s="53" t="s">
        <v>13</v>
      </c>
      <c r="E30" s="63">
        <f>SUM(D30)*100/C30</f>
        <v>0</v>
      </c>
      <c r="F30" s="91" t="s">
        <v>109</v>
      </c>
      <c r="G30" s="86"/>
      <c r="H30" s="86"/>
      <c r="I30" s="86"/>
      <c r="J30" s="86"/>
    </row>
    <row r="31" spans="1:10" ht="30.75" customHeight="1">
      <c r="A31" s="10">
        <v>25</v>
      </c>
      <c r="B31" s="8" t="s">
        <v>138</v>
      </c>
      <c r="C31" s="63">
        <v>230</v>
      </c>
      <c r="D31" s="53">
        <v>29</v>
      </c>
      <c r="E31" s="63">
        <f>SUM(D31)*100/C31</f>
        <v>12.608695652173912</v>
      </c>
      <c r="F31" s="91"/>
      <c r="G31" s="86"/>
      <c r="H31" s="86"/>
      <c r="I31" s="86"/>
      <c r="J31" s="86"/>
    </row>
    <row r="32" spans="1:10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37.5" customHeight="1">
      <c r="A33" s="91" t="s">
        <v>5</v>
      </c>
      <c r="B33" s="91" t="s">
        <v>113</v>
      </c>
      <c r="C33" s="91" t="s">
        <v>10</v>
      </c>
      <c r="D33" s="91" t="s">
        <v>6</v>
      </c>
      <c r="E33" s="91" t="s">
        <v>7</v>
      </c>
      <c r="F33" s="91" t="s">
        <v>11</v>
      </c>
      <c r="G33" s="91" t="s">
        <v>8</v>
      </c>
      <c r="H33" s="91"/>
      <c r="I33" s="91"/>
      <c r="J33" s="91" t="s">
        <v>9</v>
      </c>
    </row>
    <row r="34" spans="1:10" ht="135.75" customHeight="1">
      <c r="A34" s="91"/>
      <c r="B34" s="91"/>
      <c r="C34" s="91"/>
      <c r="D34" s="91"/>
      <c r="E34" s="91"/>
      <c r="F34" s="91"/>
      <c r="G34" s="8" t="s">
        <v>81</v>
      </c>
      <c r="H34" s="8" t="s">
        <v>54</v>
      </c>
      <c r="I34" s="8" t="s">
        <v>46</v>
      </c>
      <c r="J34" s="91"/>
    </row>
    <row r="35" spans="1:10" ht="15">
      <c r="A35" s="7">
        <v>1</v>
      </c>
      <c r="B35" s="7">
        <v>2</v>
      </c>
      <c r="C35" s="7">
        <v>3</v>
      </c>
      <c r="D35" s="7">
        <v>4</v>
      </c>
      <c r="E35" s="7">
        <v>5</v>
      </c>
      <c r="F35" s="7">
        <v>6</v>
      </c>
      <c r="G35" s="7">
        <v>7</v>
      </c>
      <c r="H35" s="7">
        <v>8</v>
      </c>
      <c r="I35" s="7">
        <v>9</v>
      </c>
      <c r="J35" s="7">
        <v>10</v>
      </c>
    </row>
    <row r="36" spans="1:10" ht="15">
      <c r="A36" s="7" t="s">
        <v>13</v>
      </c>
      <c r="B36" s="110" t="s">
        <v>14</v>
      </c>
      <c r="C36" s="110"/>
      <c r="D36" s="110"/>
      <c r="E36" s="110"/>
      <c r="F36" s="110"/>
      <c r="G36" s="110"/>
      <c r="H36" s="110"/>
      <c r="I36" s="110"/>
      <c r="J36" s="110"/>
    </row>
    <row r="37" spans="1:10" ht="15">
      <c r="A37" s="85" t="s">
        <v>74</v>
      </c>
      <c r="B37" s="110" t="s">
        <v>15</v>
      </c>
      <c r="C37" s="110"/>
      <c r="D37" s="110"/>
      <c r="E37" s="110"/>
      <c r="F37" s="110"/>
      <c r="G37" s="110"/>
      <c r="H37" s="110"/>
      <c r="I37" s="110"/>
      <c r="J37" s="110"/>
    </row>
    <row r="38" spans="1:10" ht="27.75" customHeight="1">
      <c r="A38" s="86"/>
      <c r="B38" s="85" t="s">
        <v>42</v>
      </c>
      <c r="C38" s="85" t="s">
        <v>17</v>
      </c>
      <c r="D38" s="107" t="s">
        <v>55</v>
      </c>
      <c r="E38" s="27" t="s">
        <v>34</v>
      </c>
      <c r="F38" s="7" t="s">
        <v>36</v>
      </c>
      <c r="G38" s="7">
        <v>450</v>
      </c>
      <c r="H38" s="71">
        <v>61.29</v>
      </c>
      <c r="I38" s="14">
        <f t="shared" ref="I38:I49" si="2">SUM(H38)*100/G38</f>
        <v>13.62</v>
      </c>
      <c r="J38" s="7" t="s">
        <v>114</v>
      </c>
    </row>
    <row r="39" spans="1:10" ht="24">
      <c r="A39" s="86"/>
      <c r="B39" s="85"/>
      <c r="C39" s="85"/>
      <c r="D39" s="115"/>
      <c r="E39" s="13" t="s">
        <v>35</v>
      </c>
      <c r="F39" s="7" t="s">
        <v>37</v>
      </c>
      <c r="G39" s="7">
        <v>50</v>
      </c>
      <c r="H39" s="71">
        <v>37.4</v>
      </c>
      <c r="I39" s="14">
        <f t="shared" si="2"/>
        <v>74.8</v>
      </c>
      <c r="J39" s="8" t="s">
        <v>115</v>
      </c>
    </row>
    <row r="40" spans="1:10" ht="63.75" customHeight="1">
      <c r="A40" s="86"/>
      <c r="B40" s="85"/>
      <c r="C40" s="85"/>
      <c r="D40" s="28" t="s">
        <v>49</v>
      </c>
      <c r="E40" s="7" t="s">
        <v>34</v>
      </c>
      <c r="F40" s="8" t="s">
        <v>36</v>
      </c>
      <c r="G40" s="7">
        <v>612</v>
      </c>
      <c r="H40" s="57">
        <v>52.59</v>
      </c>
      <c r="I40" s="14">
        <f t="shared" si="2"/>
        <v>8.5931372549019613</v>
      </c>
      <c r="J40" s="8"/>
    </row>
    <row r="41" spans="1:10" ht="44.25" customHeight="1">
      <c r="A41" s="88" t="s">
        <v>19</v>
      </c>
      <c r="B41" s="86"/>
      <c r="C41" s="88" t="s">
        <v>17</v>
      </c>
      <c r="D41" s="9" t="s">
        <v>13</v>
      </c>
      <c r="E41" s="19" t="s">
        <v>34</v>
      </c>
      <c r="F41" s="9" t="s">
        <v>36</v>
      </c>
      <c r="G41" s="9">
        <f>SUM(G38+G40)</f>
        <v>1062</v>
      </c>
      <c r="H41" s="9">
        <f>SUM(H38+H40)</f>
        <v>113.88</v>
      </c>
      <c r="I41" s="18">
        <f t="shared" si="2"/>
        <v>10.72316384180791</v>
      </c>
      <c r="J41" s="9"/>
    </row>
    <row r="42" spans="1:10" ht="29.25" customHeight="1">
      <c r="A42" s="86"/>
      <c r="B42" s="86"/>
      <c r="C42" s="88"/>
      <c r="D42" s="9" t="s">
        <v>13</v>
      </c>
      <c r="E42" s="20" t="s">
        <v>35</v>
      </c>
      <c r="F42" s="9" t="s">
        <v>38</v>
      </c>
      <c r="G42" s="9">
        <f>SUM(G39)</f>
        <v>50</v>
      </c>
      <c r="H42" s="9">
        <f>SUM(H39)</f>
        <v>37.4</v>
      </c>
      <c r="I42" s="18">
        <f t="shared" si="2"/>
        <v>74.8</v>
      </c>
      <c r="J42" s="9"/>
    </row>
    <row r="43" spans="1:10" ht="29.25" customHeight="1">
      <c r="A43" s="86">
        <v>14</v>
      </c>
      <c r="B43" s="110" t="s">
        <v>82</v>
      </c>
      <c r="C43" s="110"/>
      <c r="D43" s="110"/>
      <c r="E43" s="110"/>
      <c r="F43" s="110"/>
      <c r="G43" s="110"/>
      <c r="H43" s="110"/>
      <c r="I43" s="110"/>
      <c r="J43" s="110"/>
    </row>
    <row r="44" spans="1:10" ht="42" customHeight="1">
      <c r="A44" s="86"/>
      <c r="B44" s="85" t="s">
        <v>83</v>
      </c>
      <c r="C44" s="87" t="s">
        <v>17</v>
      </c>
      <c r="D44" s="107" t="s">
        <v>16</v>
      </c>
      <c r="E44" s="7" t="s">
        <v>34</v>
      </c>
      <c r="F44" s="8" t="s">
        <v>36</v>
      </c>
      <c r="G44" s="11">
        <v>160</v>
      </c>
      <c r="H44" s="73">
        <v>0</v>
      </c>
      <c r="I44" s="14">
        <f t="shared" si="2"/>
        <v>0</v>
      </c>
      <c r="J44" s="8" t="s">
        <v>115</v>
      </c>
    </row>
    <row r="45" spans="1:10" ht="29.25" customHeight="1">
      <c r="A45" s="86"/>
      <c r="B45" s="86"/>
      <c r="C45" s="86"/>
      <c r="D45" s="86"/>
      <c r="E45" s="13" t="s">
        <v>35</v>
      </c>
      <c r="F45" s="7" t="s">
        <v>37</v>
      </c>
      <c r="G45" s="11">
        <v>80</v>
      </c>
      <c r="H45" s="73">
        <v>0</v>
      </c>
      <c r="I45" s="14">
        <f t="shared" si="2"/>
        <v>0</v>
      </c>
      <c r="J45" s="8" t="s">
        <v>115</v>
      </c>
    </row>
    <row r="46" spans="1:10" ht="29.25" customHeight="1">
      <c r="A46" s="88" t="s">
        <v>84</v>
      </c>
      <c r="B46" s="86"/>
      <c r="C46" s="88" t="s">
        <v>17</v>
      </c>
      <c r="D46" s="9" t="s">
        <v>13</v>
      </c>
      <c r="E46" s="19" t="s">
        <v>34</v>
      </c>
      <c r="F46" s="9" t="s">
        <v>36</v>
      </c>
      <c r="G46" s="9">
        <f>SUM(G44)</f>
        <v>160</v>
      </c>
      <c r="H46" s="9">
        <f>SUM(H44)</f>
        <v>0</v>
      </c>
      <c r="I46" s="18">
        <f>SUM(H46)*100/G46</f>
        <v>0</v>
      </c>
      <c r="J46" s="9"/>
    </row>
    <row r="47" spans="1:10" ht="29.25" customHeight="1">
      <c r="A47" s="86"/>
      <c r="B47" s="86"/>
      <c r="C47" s="88"/>
      <c r="D47" s="9" t="s">
        <v>13</v>
      </c>
      <c r="E47" s="20" t="s">
        <v>35</v>
      </c>
      <c r="F47" s="9" t="s">
        <v>38</v>
      </c>
      <c r="G47" s="9">
        <f>SUM(G45)</f>
        <v>80</v>
      </c>
      <c r="H47" s="9">
        <f>SUM(H45)</f>
        <v>0</v>
      </c>
      <c r="I47" s="18">
        <v>0</v>
      </c>
      <c r="J47" s="9"/>
    </row>
    <row r="48" spans="1:10" ht="15">
      <c r="A48" s="89" t="s">
        <v>20</v>
      </c>
      <c r="B48" s="90"/>
      <c r="C48" s="89" t="s">
        <v>17</v>
      </c>
      <c r="D48" s="23" t="s">
        <v>13</v>
      </c>
      <c r="E48" s="65" t="s">
        <v>34</v>
      </c>
      <c r="F48" s="35" t="s">
        <v>36</v>
      </c>
      <c r="G48" s="35">
        <f>SUM(G41+G46)</f>
        <v>1222</v>
      </c>
      <c r="H48" s="72">
        <f>SUM(H41)</f>
        <v>113.88</v>
      </c>
      <c r="I48" s="66">
        <f t="shared" si="2"/>
        <v>9.3191489361702136</v>
      </c>
      <c r="J48" s="23"/>
    </row>
    <row r="49" spans="1:10" ht="24">
      <c r="A49" s="90"/>
      <c r="B49" s="90"/>
      <c r="C49" s="89"/>
      <c r="D49" s="23" t="s">
        <v>13</v>
      </c>
      <c r="E49" s="24" t="s">
        <v>35</v>
      </c>
      <c r="F49" s="35" t="s">
        <v>45</v>
      </c>
      <c r="G49" s="35">
        <f>SUM(G42+G47)</f>
        <v>130</v>
      </c>
      <c r="H49" s="72">
        <f>SUM(H42)</f>
        <v>37.4</v>
      </c>
      <c r="I49" s="66">
        <f t="shared" si="2"/>
        <v>28.76923076923077</v>
      </c>
      <c r="J49" s="23"/>
    </row>
    <row r="50" spans="1:10" ht="15">
      <c r="A50" s="7" t="s">
        <v>13</v>
      </c>
      <c r="B50" s="139" t="s">
        <v>18</v>
      </c>
      <c r="C50" s="140"/>
      <c r="D50" s="140"/>
      <c r="E50" s="140"/>
      <c r="F50" s="140"/>
      <c r="G50" s="140"/>
      <c r="H50" s="140"/>
      <c r="I50" s="140"/>
      <c r="J50" s="140"/>
    </row>
    <row r="51" spans="1:10" ht="15">
      <c r="A51" s="40"/>
      <c r="B51" s="113" t="s">
        <v>21</v>
      </c>
      <c r="C51" s="141"/>
      <c r="D51" s="141"/>
      <c r="E51" s="141"/>
      <c r="F51" s="141"/>
      <c r="G51" s="141"/>
      <c r="H51" s="141"/>
      <c r="I51" s="141"/>
      <c r="J51" s="141"/>
    </row>
    <row r="52" spans="1:10" ht="26.25" customHeight="1">
      <c r="A52" s="111" t="s">
        <v>75</v>
      </c>
      <c r="B52" s="91" t="s">
        <v>43</v>
      </c>
      <c r="C52" s="85" t="s">
        <v>17</v>
      </c>
      <c r="D52" s="107" t="s">
        <v>55</v>
      </c>
      <c r="E52" s="7" t="s">
        <v>34</v>
      </c>
      <c r="F52" s="8" t="s">
        <v>36</v>
      </c>
      <c r="G52" s="7">
        <v>2000</v>
      </c>
      <c r="H52" s="71">
        <v>0</v>
      </c>
      <c r="I52" s="14">
        <f t="shared" ref="I52:I65" si="3">SUM(H52)*100/G52</f>
        <v>0</v>
      </c>
      <c r="J52" s="8" t="s">
        <v>115</v>
      </c>
    </row>
    <row r="53" spans="1:10" ht="26.25" customHeight="1">
      <c r="A53" s="142"/>
      <c r="B53" s="91"/>
      <c r="C53" s="85"/>
      <c r="D53" s="107"/>
      <c r="E53" s="13" t="s">
        <v>35</v>
      </c>
      <c r="F53" s="7" t="s">
        <v>37</v>
      </c>
      <c r="G53" s="7">
        <v>2500</v>
      </c>
      <c r="H53" s="71">
        <v>0</v>
      </c>
      <c r="I53" s="14">
        <f t="shared" si="3"/>
        <v>0</v>
      </c>
      <c r="J53" s="8" t="s">
        <v>115</v>
      </c>
    </row>
    <row r="54" spans="1:10" ht="22.5" customHeight="1">
      <c r="A54" s="142"/>
      <c r="B54" s="91" t="s">
        <v>52</v>
      </c>
      <c r="C54" s="85" t="s">
        <v>17</v>
      </c>
      <c r="D54" s="107" t="s">
        <v>23</v>
      </c>
      <c r="E54" s="7" t="s">
        <v>34</v>
      </c>
      <c r="F54" s="8" t="s">
        <v>36</v>
      </c>
      <c r="G54" s="7">
        <v>100</v>
      </c>
      <c r="H54" s="57">
        <v>0</v>
      </c>
      <c r="I54" s="14">
        <f t="shared" si="3"/>
        <v>0</v>
      </c>
      <c r="J54" s="8" t="s">
        <v>119</v>
      </c>
    </row>
    <row r="55" spans="1:10" ht="30" customHeight="1">
      <c r="A55" s="142"/>
      <c r="B55" s="86"/>
      <c r="C55" s="86"/>
      <c r="D55" s="86"/>
      <c r="E55" s="13" t="s">
        <v>35</v>
      </c>
      <c r="F55" s="7" t="s">
        <v>37</v>
      </c>
      <c r="G55" s="7">
        <v>0</v>
      </c>
      <c r="H55" s="57">
        <v>0</v>
      </c>
      <c r="I55" s="14">
        <v>0</v>
      </c>
      <c r="J55" s="28"/>
    </row>
    <row r="56" spans="1:10" ht="24.75" customHeight="1">
      <c r="A56" s="142"/>
      <c r="B56" s="91" t="s">
        <v>85</v>
      </c>
      <c r="C56" s="85" t="s">
        <v>17</v>
      </c>
      <c r="D56" s="107" t="s">
        <v>86</v>
      </c>
      <c r="E56" s="7" t="s">
        <v>34</v>
      </c>
      <c r="F56" s="8" t="s">
        <v>36</v>
      </c>
      <c r="G56" s="7">
        <v>152</v>
      </c>
      <c r="H56" s="71">
        <v>0</v>
      </c>
      <c r="I56" s="14">
        <f t="shared" si="3"/>
        <v>0</v>
      </c>
      <c r="J56" s="8" t="s">
        <v>115</v>
      </c>
    </row>
    <row r="57" spans="1:10" ht="33.75" customHeight="1">
      <c r="A57" s="134"/>
      <c r="B57" s="85"/>
      <c r="C57" s="85"/>
      <c r="D57" s="107"/>
      <c r="E57" s="13" t="s">
        <v>35</v>
      </c>
      <c r="F57" s="7" t="s">
        <v>37</v>
      </c>
      <c r="G57" s="7">
        <v>0</v>
      </c>
      <c r="H57" s="71">
        <v>0</v>
      </c>
      <c r="I57" s="14">
        <v>0</v>
      </c>
      <c r="J57" s="8" t="s">
        <v>115</v>
      </c>
    </row>
    <row r="58" spans="1:10" ht="28.5" customHeight="1">
      <c r="A58" s="134"/>
      <c r="B58" s="91" t="s">
        <v>87</v>
      </c>
      <c r="C58" s="85" t="s">
        <v>17</v>
      </c>
      <c r="D58" s="107" t="s">
        <v>86</v>
      </c>
      <c r="E58" s="7" t="s">
        <v>34</v>
      </c>
      <c r="F58" s="8" t="s">
        <v>36</v>
      </c>
      <c r="G58" s="7">
        <v>118</v>
      </c>
      <c r="H58" s="71">
        <v>0</v>
      </c>
      <c r="I58" s="14">
        <v>0</v>
      </c>
      <c r="J58" s="8" t="s">
        <v>115</v>
      </c>
    </row>
    <row r="59" spans="1:10" ht="28.5" customHeight="1">
      <c r="A59" s="134"/>
      <c r="B59" s="91"/>
      <c r="C59" s="85"/>
      <c r="D59" s="107"/>
      <c r="E59" s="13" t="s">
        <v>35</v>
      </c>
      <c r="F59" s="7" t="s">
        <v>37</v>
      </c>
      <c r="G59" s="7">
        <v>0</v>
      </c>
      <c r="H59" s="73">
        <v>0</v>
      </c>
      <c r="I59" s="14">
        <v>0</v>
      </c>
      <c r="J59" s="8" t="s">
        <v>115</v>
      </c>
    </row>
    <row r="60" spans="1:10" ht="28.5" customHeight="1">
      <c r="A60" s="134"/>
      <c r="B60" s="8" t="s">
        <v>88</v>
      </c>
      <c r="C60" s="7" t="s">
        <v>17</v>
      </c>
      <c r="D60" s="28" t="s">
        <v>86</v>
      </c>
      <c r="E60" s="13" t="s">
        <v>35</v>
      </c>
      <c r="F60" s="7" t="s">
        <v>37</v>
      </c>
      <c r="G60" s="7">
        <v>56</v>
      </c>
      <c r="H60" s="73">
        <v>0</v>
      </c>
      <c r="I60" s="14">
        <f t="shared" si="3"/>
        <v>0</v>
      </c>
      <c r="J60" s="8" t="s">
        <v>115</v>
      </c>
    </row>
    <row r="61" spans="1:10" ht="28.5" customHeight="1">
      <c r="A61" s="134"/>
      <c r="B61" s="91" t="s">
        <v>89</v>
      </c>
      <c r="C61" s="85" t="s">
        <v>17</v>
      </c>
      <c r="D61" s="107" t="s">
        <v>55</v>
      </c>
      <c r="E61" s="7" t="s">
        <v>34</v>
      </c>
      <c r="F61" s="8" t="s">
        <v>36</v>
      </c>
      <c r="G61" s="7">
        <v>250</v>
      </c>
      <c r="H61" s="73">
        <v>0</v>
      </c>
      <c r="I61" s="14">
        <f>SUM(H61)*100/G61</f>
        <v>0</v>
      </c>
      <c r="J61" s="8" t="s">
        <v>115</v>
      </c>
    </row>
    <row r="62" spans="1:10" ht="28.5" customHeight="1">
      <c r="A62" s="134"/>
      <c r="B62" s="91"/>
      <c r="C62" s="85"/>
      <c r="D62" s="107"/>
      <c r="E62" s="13" t="s">
        <v>35</v>
      </c>
      <c r="F62" s="7" t="s">
        <v>37</v>
      </c>
      <c r="G62" s="7">
        <v>500</v>
      </c>
      <c r="H62" s="73">
        <v>0</v>
      </c>
      <c r="I62" s="14">
        <f>SUM(H62)*100/G62</f>
        <v>0</v>
      </c>
      <c r="J62" s="8" t="s">
        <v>115</v>
      </c>
    </row>
    <row r="63" spans="1:10" ht="45" customHeight="1">
      <c r="A63" s="135"/>
      <c r="B63" s="8" t="s">
        <v>90</v>
      </c>
      <c r="C63" s="7" t="s">
        <v>17</v>
      </c>
      <c r="D63" s="28" t="s">
        <v>55</v>
      </c>
      <c r="E63" s="7" t="s">
        <v>34</v>
      </c>
      <c r="F63" s="8" t="s">
        <v>36</v>
      </c>
      <c r="G63" s="7">
        <v>220</v>
      </c>
      <c r="H63" s="73">
        <v>0</v>
      </c>
      <c r="I63" s="14">
        <f>SUM(H63)*100/G63</f>
        <v>0</v>
      </c>
      <c r="J63" s="27" t="s">
        <v>116</v>
      </c>
    </row>
    <row r="64" spans="1:10" ht="15">
      <c r="A64" s="88" t="s">
        <v>25</v>
      </c>
      <c r="B64" s="86"/>
      <c r="C64" s="9" t="s">
        <v>17</v>
      </c>
      <c r="D64" s="9" t="s">
        <v>13</v>
      </c>
      <c r="E64" s="19" t="s">
        <v>34</v>
      </c>
      <c r="F64" s="9" t="s">
        <v>36</v>
      </c>
      <c r="G64" s="9">
        <f>SUM(G54+G56+G52+G58+G61+G63)</f>
        <v>2840</v>
      </c>
      <c r="H64" s="9">
        <f>SUM(H54+H56+H52+H58+H61+H63)</f>
        <v>0</v>
      </c>
      <c r="I64" s="18">
        <f t="shared" si="3"/>
        <v>0</v>
      </c>
      <c r="J64" s="9"/>
    </row>
    <row r="65" spans="1:10" ht="24">
      <c r="A65" s="86"/>
      <c r="B65" s="86"/>
      <c r="C65" s="9" t="s">
        <v>17</v>
      </c>
      <c r="D65" s="17" t="s">
        <v>13</v>
      </c>
      <c r="E65" s="20" t="s">
        <v>35</v>
      </c>
      <c r="F65" s="9" t="s">
        <v>38</v>
      </c>
      <c r="G65" s="9">
        <f>SUM(G59+G53+G57+G55+G62+G60)</f>
        <v>3056</v>
      </c>
      <c r="H65" s="9">
        <f>SUM(H59+H53+H57+H55+H62+H60)</f>
        <v>0</v>
      </c>
      <c r="I65" s="18">
        <f t="shared" si="3"/>
        <v>0</v>
      </c>
      <c r="J65" s="17"/>
    </row>
    <row r="66" spans="1:10" ht="15">
      <c r="A66" s="133">
        <v>24.25</v>
      </c>
      <c r="B66" s="113" t="s">
        <v>91</v>
      </c>
      <c r="C66" s="114"/>
      <c r="D66" s="114"/>
      <c r="E66" s="114"/>
      <c r="F66" s="114"/>
      <c r="G66" s="114"/>
      <c r="H66" s="114"/>
      <c r="I66" s="114"/>
      <c r="J66" s="114"/>
    </row>
    <row r="67" spans="1:10" ht="15">
      <c r="A67" s="134"/>
      <c r="B67" s="111" t="s">
        <v>92</v>
      </c>
      <c r="C67" s="85" t="s">
        <v>17</v>
      </c>
      <c r="D67" s="116" t="s">
        <v>93</v>
      </c>
      <c r="E67" s="7" t="s">
        <v>34</v>
      </c>
      <c r="F67" s="12" t="s">
        <v>59</v>
      </c>
      <c r="G67" s="11">
        <v>76</v>
      </c>
      <c r="H67" s="11">
        <v>0</v>
      </c>
      <c r="I67" s="75">
        <v>0</v>
      </c>
      <c r="J67" s="8" t="s">
        <v>115</v>
      </c>
    </row>
    <row r="68" spans="1:10" ht="24">
      <c r="A68" s="134"/>
      <c r="B68" s="112"/>
      <c r="C68" s="85"/>
      <c r="D68" s="117"/>
      <c r="E68" s="13" t="s">
        <v>35</v>
      </c>
      <c r="F68" s="12" t="s">
        <v>59</v>
      </c>
      <c r="G68" s="11">
        <v>50</v>
      </c>
      <c r="H68" s="11">
        <v>0</v>
      </c>
      <c r="I68" s="75">
        <v>0</v>
      </c>
      <c r="J68" s="8" t="s">
        <v>115</v>
      </c>
    </row>
    <row r="69" spans="1:10" ht="15">
      <c r="A69" s="134"/>
      <c r="B69" s="111" t="s">
        <v>94</v>
      </c>
      <c r="C69" s="85" t="s">
        <v>17</v>
      </c>
      <c r="D69" s="107" t="s">
        <v>23</v>
      </c>
      <c r="E69" s="7" t="s">
        <v>34</v>
      </c>
      <c r="F69" s="8" t="s">
        <v>36</v>
      </c>
      <c r="G69" s="11">
        <v>50</v>
      </c>
      <c r="H69" s="11">
        <v>0</v>
      </c>
      <c r="I69" s="75">
        <v>0</v>
      </c>
      <c r="J69" s="8" t="s">
        <v>115</v>
      </c>
    </row>
    <row r="70" spans="1:10" ht="24">
      <c r="A70" s="134"/>
      <c r="B70" s="112"/>
      <c r="C70" s="85"/>
      <c r="D70" s="85"/>
      <c r="E70" s="13" t="s">
        <v>35</v>
      </c>
      <c r="F70" s="7" t="s">
        <v>37</v>
      </c>
      <c r="G70" s="11">
        <v>100</v>
      </c>
      <c r="H70" s="11">
        <v>0</v>
      </c>
      <c r="I70" s="75">
        <v>0</v>
      </c>
      <c r="J70" s="8" t="s">
        <v>115</v>
      </c>
    </row>
    <row r="71" spans="1:10" ht="15">
      <c r="A71" s="135"/>
      <c r="B71" s="74" t="s">
        <v>95</v>
      </c>
      <c r="C71" s="7" t="s">
        <v>17</v>
      </c>
      <c r="D71" s="28" t="s">
        <v>23</v>
      </c>
      <c r="E71" s="7" t="s">
        <v>34</v>
      </c>
      <c r="F71" s="8" t="s">
        <v>36</v>
      </c>
      <c r="G71" s="11">
        <v>57</v>
      </c>
      <c r="H71" s="11">
        <v>0</v>
      </c>
      <c r="I71" s="75">
        <v>0</v>
      </c>
      <c r="J71" s="8" t="s">
        <v>115</v>
      </c>
    </row>
    <row r="72" spans="1:10" ht="15">
      <c r="A72" s="88" t="s">
        <v>96</v>
      </c>
      <c r="B72" s="86"/>
      <c r="C72" s="9" t="s">
        <v>17</v>
      </c>
      <c r="D72" s="9" t="s">
        <v>13</v>
      </c>
      <c r="E72" s="19" t="s">
        <v>34</v>
      </c>
      <c r="F72" s="9" t="s">
        <v>36</v>
      </c>
      <c r="G72" s="9">
        <f>SUM(G67+G69+G71)</f>
        <v>183</v>
      </c>
      <c r="H72" s="9">
        <f>SUM(H61+H63+H59+H65+H68+H70)</f>
        <v>0</v>
      </c>
      <c r="I72" s="18">
        <f>SUM(H72)*100/G72</f>
        <v>0</v>
      </c>
      <c r="J72" s="9"/>
    </row>
    <row r="73" spans="1:10" ht="24">
      <c r="A73" s="86"/>
      <c r="B73" s="86"/>
      <c r="C73" s="9" t="s">
        <v>17</v>
      </c>
      <c r="D73" s="17" t="s">
        <v>13</v>
      </c>
      <c r="E73" s="20" t="s">
        <v>35</v>
      </c>
      <c r="F73" s="9" t="s">
        <v>38</v>
      </c>
      <c r="G73" s="9">
        <f>SUM(G68+G70)</f>
        <v>150</v>
      </c>
      <c r="H73" s="9">
        <f>SUM(H66+H60+H64+H62+H69+H67)</f>
        <v>0</v>
      </c>
      <c r="I73" s="18">
        <f>SUM(H73)*100/G73</f>
        <v>0</v>
      </c>
      <c r="J73" s="17"/>
    </row>
    <row r="74" spans="1:10" ht="15">
      <c r="A74" s="136">
        <v>1.4</v>
      </c>
      <c r="B74" s="113" t="s">
        <v>70</v>
      </c>
      <c r="C74" s="114"/>
      <c r="D74" s="114"/>
      <c r="E74" s="114"/>
      <c r="F74" s="114"/>
      <c r="G74" s="114"/>
      <c r="H74" s="114"/>
      <c r="I74" s="114"/>
      <c r="J74" s="114"/>
    </row>
    <row r="75" spans="1:10" ht="21" customHeight="1">
      <c r="A75" s="137"/>
      <c r="B75" s="129" t="s">
        <v>39</v>
      </c>
      <c r="C75" s="111" t="s">
        <v>17</v>
      </c>
      <c r="D75" s="127" t="s">
        <v>24</v>
      </c>
      <c r="E75" s="7" t="s">
        <v>34</v>
      </c>
      <c r="F75" s="8" t="s">
        <v>36</v>
      </c>
      <c r="G75" s="7">
        <v>1000</v>
      </c>
      <c r="H75" s="7">
        <v>0</v>
      </c>
      <c r="I75" s="14">
        <f>SUM(H75)*100/G75</f>
        <v>0</v>
      </c>
      <c r="J75" s="8" t="s">
        <v>118</v>
      </c>
    </row>
    <row r="76" spans="1:10" ht="30" customHeight="1">
      <c r="A76" s="137"/>
      <c r="B76" s="130"/>
      <c r="C76" s="112"/>
      <c r="D76" s="128"/>
      <c r="E76" s="13" t="s">
        <v>35</v>
      </c>
      <c r="F76" s="7" t="s">
        <v>37</v>
      </c>
      <c r="G76" s="7">
        <v>0</v>
      </c>
      <c r="H76" s="7">
        <v>0</v>
      </c>
      <c r="I76" s="14">
        <v>0</v>
      </c>
      <c r="J76" s="7"/>
    </row>
    <row r="77" spans="1:10" ht="21" customHeight="1">
      <c r="A77" s="138"/>
      <c r="B77" s="8" t="s">
        <v>47</v>
      </c>
      <c r="C77" s="7" t="s">
        <v>17</v>
      </c>
      <c r="D77" s="27" t="s">
        <v>24</v>
      </c>
      <c r="E77" s="7" t="s">
        <v>34</v>
      </c>
      <c r="F77" s="8" t="s">
        <v>36</v>
      </c>
      <c r="G77" s="7">
        <v>300</v>
      </c>
      <c r="H77" s="7">
        <v>0</v>
      </c>
      <c r="I77" s="14">
        <f>SUM(H77)*100/G77</f>
        <v>0</v>
      </c>
      <c r="J77" s="8" t="s">
        <v>118</v>
      </c>
    </row>
    <row r="78" spans="1:10" ht="15">
      <c r="A78" s="108" t="s">
        <v>26</v>
      </c>
      <c r="B78" s="131"/>
      <c r="C78" s="9" t="s">
        <v>17</v>
      </c>
      <c r="D78" s="9" t="s">
        <v>13</v>
      </c>
      <c r="E78" s="16" t="s">
        <v>34</v>
      </c>
      <c r="F78" s="9" t="s">
        <v>36</v>
      </c>
      <c r="G78" s="9">
        <f>SUM(G75+G77)</f>
        <v>1300</v>
      </c>
      <c r="H78" s="9">
        <f>SUM(H75+H77)</f>
        <v>0</v>
      </c>
      <c r="I78" s="54">
        <f>SUM(I75)</f>
        <v>0</v>
      </c>
      <c r="J78" s="9" t="s">
        <v>13</v>
      </c>
    </row>
    <row r="79" spans="1:10" ht="24">
      <c r="A79" s="124"/>
      <c r="B79" s="132"/>
      <c r="C79" s="9"/>
      <c r="D79" s="9"/>
      <c r="E79" s="20" t="s">
        <v>35</v>
      </c>
      <c r="F79" s="9" t="s">
        <v>38</v>
      </c>
      <c r="G79" s="9">
        <f>SUM(G76)</f>
        <v>0</v>
      </c>
      <c r="H79" s="9">
        <f>SUM(H76)</f>
        <v>0</v>
      </c>
      <c r="I79" s="54">
        <v>0</v>
      </c>
      <c r="J79" s="9"/>
    </row>
    <row r="80" spans="1:10" ht="15">
      <c r="A80" s="136" t="s">
        <v>76</v>
      </c>
      <c r="B80" s="85" t="s">
        <v>71</v>
      </c>
      <c r="C80" s="85"/>
      <c r="D80" s="85"/>
      <c r="E80" s="85"/>
      <c r="F80" s="85"/>
      <c r="G80" s="85"/>
      <c r="H80" s="85"/>
      <c r="I80" s="85"/>
      <c r="J80" s="85"/>
    </row>
    <row r="81" spans="1:10" ht="25.5">
      <c r="A81" s="137"/>
      <c r="B81" s="8" t="s">
        <v>41</v>
      </c>
      <c r="C81" s="7" t="s">
        <v>17</v>
      </c>
      <c r="D81" s="27" t="s">
        <v>24</v>
      </c>
      <c r="E81" s="11" t="s">
        <v>34</v>
      </c>
      <c r="F81" s="8" t="s">
        <v>36</v>
      </c>
      <c r="G81" s="7">
        <v>221</v>
      </c>
      <c r="H81" s="7">
        <v>0</v>
      </c>
      <c r="I81" s="14">
        <f t="shared" ref="I81:I90" si="4">SUM(H81)*100/G81</f>
        <v>0</v>
      </c>
      <c r="J81" s="8" t="s">
        <v>118</v>
      </c>
    </row>
    <row r="82" spans="1:10" ht="33" customHeight="1">
      <c r="A82" s="138"/>
      <c r="B82" s="8" t="s">
        <v>48</v>
      </c>
      <c r="C82" s="7" t="s">
        <v>17</v>
      </c>
      <c r="D82" s="27" t="s">
        <v>24</v>
      </c>
      <c r="E82" s="11" t="s">
        <v>34</v>
      </c>
      <c r="F82" s="8" t="s">
        <v>36</v>
      </c>
      <c r="G82" s="7">
        <v>390</v>
      </c>
      <c r="H82" s="7">
        <v>0</v>
      </c>
      <c r="I82" s="14">
        <f t="shared" si="4"/>
        <v>0</v>
      </c>
      <c r="J82" s="8" t="s">
        <v>118</v>
      </c>
    </row>
    <row r="83" spans="1:10" ht="73.5" customHeight="1">
      <c r="A83" s="138"/>
      <c r="B83" s="91" t="s">
        <v>56</v>
      </c>
      <c r="C83" s="85" t="s">
        <v>17</v>
      </c>
      <c r="D83" s="122" t="s">
        <v>24</v>
      </c>
      <c r="E83" s="11" t="s">
        <v>34</v>
      </c>
      <c r="F83" s="8" t="s">
        <v>36</v>
      </c>
      <c r="G83" s="7">
        <v>600</v>
      </c>
      <c r="H83" s="7">
        <v>56.76</v>
      </c>
      <c r="I83" s="14">
        <f t="shared" si="4"/>
        <v>9.4600000000000009</v>
      </c>
      <c r="J83" s="84" t="s">
        <v>117</v>
      </c>
    </row>
    <row r="84" spans="1:10" ht="24">
      <c r="A84" s="138"/>
      <c r="B84" s="91"/>
      <c r="C84" s="85"/>
      <c r="D84" s="122"/>
      <c r="E84" s="13" t="s">
        <v>35</v>
      </c>
      <c r="F84" s="8" t="s">
        <v>45</v>
      </c>
      <c r="G84" s="7">
        <v>0</v>
      </c>
      <c r="H84" s="7">
        <v>0</v>
      </c>
      <c r="I84" s="14">
        <v>0</v>
      </c>
      <c r="J84" s="83"/>
    </row>
    <row r="85" spans="1:10" ht="25.5">
      <c r="A85" s="138"/>
      <c r="B85" s="8" t="s">
        <v>57</v>
      </c>
      <c r="C85" s="7" t="s">
        <v>17</v>
      </c>
      <c r="D85" s="27" t="s">
        <v>24</v>
      </c>
      <c r="E85" s="11" t="s">
        <v>34</v>
      </c>
      <c r="F85" s="8" t="s">
        <v>36</v>
      </c>
      <c r="G85" s="7">
        <v>200</v>
      </c>
      <c r="H85" s="7">
        <v>0</v>
      </c>
      <c r="I85" s="14">
        <f t="shared" si="4"/>
        <v>0</v>
      </c>
      <c r="J85" s="8" t="s">
        <v>118</v>
      </c>
    </row>
    <row r="86" spans="1:10" ht="25.5">
      <c r="A86" s="138"/>
      <c r="B86" s="8" t="s">
        <v>58</v>
      </c>
      <c r="C86" s="7" t="s">
        <v>17</v>
      </c>
      <c r="D86" s="27" t="s">
        <v>24</v>
      </c>
      <c r="E86" s="11" t="s">
        <v>34</v>
      </c>
      <c r="F86" s="8" t="s">
        <v>36</v>
      </c>
      <c r="G86" s="7">
        <v>250</v>
      </c>
      <c r="H86" s="7">
        <v>0</v>
      </c>
      <c r="I86" s="14">
        <f t="shared" si="4"/>
        <v>0</v>
      </c>
      <c r="J86" s="8" t="s">
        <v>118</v>
      </c>
    </row>
    <row r="87" spans="1:10" ht="25.5">
      <c r="A87" s="138"/>
      <c r="B87" s="8" t="s">
        <v>97</v>
      </c>
      <c r="C87" s="7" t="s">
        <v>17</v>
      </c>
      <c r="D87" s="27" t="s">
        <v>24</v>
      </c>
      <c r="E87" s="11" t="s">
        <v>34</v>
      </c>
      <c r="F87" s="8" t="s">
        <v>36</v>
      </c>
      <c r="G87" s="7">
        <v>40</v>
      </c>
      <c r="H87" s="7">
        <v>0</v>
      </c>
      <c r="I87" s="14">
        <f t="shared" si="4"/>
        <v>0</v>
      </c>
      <c r="J87" s="8" t="s">
        <v>118</v>
      </c>
    </row>
    <row r="88" spans="1:10" ht="25.5">
      <c r="A88" s="138"/>
      <c r="B88" s="10" t="s">
        <v>98</v>
      </c>
      <c r="C88" s="7" t="s">
        <v>17</v>
      </c>
      <c r="D88" s="27" t="s">
        <v>24</v>
      </c>
      <c r="E88" s="11" t="s">
        <v>34</v>
      </c>
      <c r="F88" s="8" t="s">
        <v>36</v>
      </c>
      <c r="G88" s="7">
        <v>42</v>
      </c>
      <c r="H88" s="7">
        <v>0</v>
      </c>
      <c r="I88" s="14">
        <f t="shared" si="4"/>
        <v>0</v>
      </c>
      <c r="J88" s="8" t="s">
        <v>118</v>
      </c>
    </row>
    <row r="89" spans="1:10" ht="25.5">
      <c r="A89" s="138"/>
      <c r="B89" s="77" t="s">
        <v>99</v>
      </c>
      <c r="C89" s="7" t="s">
        <v>17</v>
      </c>
      <c r="D89" s="27" t="s">
        <v>24</v>
      </c>
      <c r="E89" s="11" t="s">
        <v>34</v>
      </c>
      <c r="F89" s="8" t="s">
        <v>36</v>
      </c>
      <c r="G89" s="7">
        <v>130</v>
      </c>
      <c r="H89" s="7">
        <v>0</v>
      </c>
      <c r="I89" s="14">
        <f t="shared" si="4"/>
        <v>0</v>
      </c>
      <c r="J89" s="8" t="s">
        <v>118</v>
      </c>
    </row>
    <row r="90" spans="1:10" ht="25.5">
      <c r="A90" s="124"/>
      <c r="B90" s="78" t="s">
        <v>100</v>
      </c>
      <c r="C90" s="7" t="s">
        <v>17</v>
      </c>
      <c r="D90" s="27" t="s">
        <v>24</v>
      </c>
      <c r="E90" s="11" t="s">
        <v>34</v>
      </c>
      <c r="F90" s="8" t="s">
        <v>36</v>
      </c>
      <c r="G90" s="7">
        <v>270</v>
      </c>
      <c r="H90" s="7">
        <v>0</v>
      </c>
      <c r="I90" s="14">
        <f t="shared" si="4"/>
        <v>0</v>
      </c>
      <c r="J90" s="8" t="s">
        <v>118</v>
      </c>
    </row>
    <row r="91" spans="1:10" ht="15">
      <c r="A91" s="108" t="s">
        <v>28</v>
      </c>
      <c r="B91" s="123"/>
      <c r="C91" s="126" t="s">
        <v>17</v>
      </c>
      <c r="D91" s="88"/>
      <c r="E91" s="16" t="s">
        <v>34</v>
      </c>
      <c r="F91" s="9" t="s">
        <v>62</v>
      </c>
      <c r="G91" s="9">
        <f>SUM(G81+G82+G83+G85+G86+G87+G88+G89+G90)</f>
        <v>2143</v>
      </c>
      <c r="H91" s="9">
        <f>SUM(H81+H82+H83+H85+H86+H87+H88+H89+H90)</f>
        <v>56.76</v>
      </c>
      <c r="I91" s="54">
        <f>SUM(I81)</f>
        <v>0</v>
      </c>
      <c r="J91" s="9"/>
    </row>
    <row r="92" spans="1:10" ht="24">
      <c r="A92" s="124"/>
      <c r="B92" s="125"/>
      <c r="C92" s="125"/>
      <c r="D92" s="86"/>
      <c r="E92" s="24" t="s">
        <v>35</v>
      </c>
      <c r="F92" s="9" t="s">
        <v>61</v>
      </c>
      <c r="G92" s="9">
        <f>SUM(G84)</f>
        <v>0</v>
      </c>
      <c r="H92" s="9">
        <f>SUM(H84)</f>
        <v>0</v>
      </c>
      <c r="I92" s="9">
        <v>0</v>
      </c>
      <c r="J92" s="9"/>
    </row>
    <row r="93" spans="1:10" ht="15">
      <c r="A93" s="118">
        <v>22</v>
      </c>
      <c r="B93" s="120" t="s">
        <v>72</v>
      </c>
      <c r="C93" s="121"/>
      <c r="D93" s="121"/>
      <c r="E93" s="121"/>
      <c r="F93" s="121"/>
      <c r="G93" s="121"/>
      <c r="H93" s="121"/>
      <c r="I93" s="121"/>
      <c r="J93" s="121"/>
    </row>
    <row r="94" spans="1:10" ht="37.5" customHeight="1">
      <c r="A94" s="119"/>
      <c r="B94" s="49" t="s">
        <v>63</v>
      </c>
      <c r="C94" s="48" t="s">
        <v>17</v>
      </c>
      <c r="D94" s="41" t="s">
        <v>24</v>
      </c>
      <c r="E94" s="13" t="s">
        <v>35</v>
      </c>
      <c r="F94" s="7" t="s">
        <v>61</v>
      </c>
      <c r="G94" s="11">
        <v>25</v>
      </c>
      <c r="H94" s="11">
        <v>0</v>
      </c>
      <c r="I94" s="11">
        <v>0</v>
      </c>
      <c r="J94" s="8" t="s">
        <v>118</v>
      </c>
    </row>
    <row r="95" spans="1:10" ht="24">
      <c r="A95" s="108" t="s">
        <v>73</v>
      </c>
      <c r="B95" s="109"/>
      <c r="C95" s="42" t="s">
        <v>17</v>
      </c>
      <c r="D95" s="16" t="s">
        <v>13</v>
      </c>
      <c r="E95" s="24" t="s">
        <v>35</v>
      </c>
      <c r="F95" s="9" t="s">
        <v>36</v>
      </c>
      <c r="G95" s="16">
        <f>SUM(G94)</f>
        <v>25</v>
      </c>
      <c r="H95" s="16">
        <f>SUM(H94)</f>
        <v>0</v>
      </c>
      <c r="I95" s="16">
        <v>0</v>
      </c>
      <c r="J95" s="16" t="s">
        <v>13</v>
      </c>
    </row>
    <row r="96" spans="1:10" ht="15">
      <c r="A96" s="143" t="s">
        <v>29</v>
      </c>
      <c r="B96" s="144"/>
      <c r="C96" s="89" t="s">
        <v>17</v>
      </c>
      <c r="D96" s="16" t="s">
        <v>13</v>
      </c>
      <c r="E96" s="25" t="s">
        <v>34</v>
      </c>
      <c r="F96" s="35" t="s">
        <v>36</v>
      </c>
      <c r="G96" s="36">
        <f>SUM(G64+G78+G91+G72)</f>
        <v>6466</v>
      </c>
      <c r="H96" s="36">
        <f>SUM(H64+H78+H91+H95)</f>
        <v>56.76</v>
      </c>
      <c r="I96" s="37">
        <f>SUM(H96)*100/G96</f>
        <v>0.87782245592329111</v>
      </c>
      <c r="J96" s="16" t="s">
        <v>13</v>
      </c>
    </row>
    <row r="97" spans="1:10" ht="24">
      <c r="A97" s="125"/>
      <c r="B97" s="125"/>
      <c r="C97" s="149"/>
      <c r="D97" s="25" t="s">
        <v>13</v>
      </c>
      <c r="E97" s="24" t="s">
        <v>35</v>
      </c>
      <c r="F97" s="35" t="s">
        <v>38</v>
      </c>
      <c r="G97" s="36">
        <f>SUM(G65+G79+G92+G73+G95)</f>
        <v>3231</v>
      </c>
      <c r="H97" s="36">
        <f>SUM(H65+H79+H92)</f>
        <v>0</v>
      </c>
      <c r="I97" s="37">
        <f>SUM(H97)*100/G97</f>
        <v>0</v>
      </c>
      <c r="J97" s="25" t="s">
        <v>13</v>
      </c>
    </row>
    <row r="98" spans="1:10" ht="15">
      <c r="A98" s="11" t="s">
        <v>13</v>
      </c>
      <c r="B98" s="120" t="s">
        <v>30</v>
      </c>
      <c r="C98" s="121"/>
      <c r="D98" s="121"/>
      <c r="E98" s="121"/>
      <c r="F98" s="121"/>
      <c r="G98" s="121"/>
      <c r="H98" s="121"/>
      <c r="I98" s="121"/>
      <c r="J98" s="121"/>
    </row>
    <row r="99" spans="1:10" ht="15">
      <c r="A99" s="87">
        <v>13</v>
      </c>
      <c r="B99" s="150" t="s">
        <v>31</v>
      </c>
      <c r="C99" s="150"/>
      <c r="D99" s="150"/>
      <c r="E99" s="150"/>
      <c r="F99" s="150"/>
      <c r="G99" s="150"/>
      <c r="H99" s="150"/>
      <c r="I99" s="150"/>
      <c r="J99" s="150"/>
    </row>
    <row r="100" spans="1:10" ht="27" customHeight="1">
      <c r="A100" s="87"/>
      <c r="B100" s="111" t="s">
        <v>101</v>
      </c>
      <c r="C100" s="118" t="s">
        <v>17</v>
      </c>
      <c r="D100" s="79" t="s">
        <v>16</v>
      </c>
      <c r="E100" s="11" t="s">
        <v>34</v>
      </c>
      <c r="F100" s="8" t="s">
        <v>36</v>
      </c>
      <c r="G100" s="15">
        <v>200</v>
      </c>
      <c r="H100" s="15">
        <v>0</v>
      </c>
      <c r="I100" s="14">
        <f>SUM(H100)*100/G100</f>
        <v>0</v>
      </c>
      <c r="J100" s="8" t="s">
        <v>115</v>
      </c>
    </row>
    <row r="101" spans="1:10" ht="42" customHeight="1">
      <c r="A101" s="87"/>
      <c r="B101" s="135"/>
      <c r="C101" s="135"/>
      <c r="D101" s="80" t="s">
        <v>102</v>
      </c>
      <c r="E101" s="11" t="s">
        <v>34</v>
      </c>
      <c r="F101" s="8" t="s">
        <v>36</v>
      </c>
      <c r="G101" s="15">
        <v>1100</v>
      </c>
      <c r="H101" s="15">
        <v>0</v>
      </c>
      <c r="I101" s="14">
        <f>SUM(H101)*100/G101</f>
        <v>0</v>
      </c>
      <c r="J101" s="8" t="s">
        <v>115</v>
      </c>
    </row>
    <row r="102" spans="1:10" ht="32.25" customHeight="1">
      <c r="A102" s="86"/>
      <c r="B102" s="56" t="s">
        <v>60</v>
      </c>
      <c r="C102" s="7" t="s">
        <v>17</v>
      </c>
      <c r="D102" s="28" t="s">
        <v>22</v>
      </c>
      <c r="E102" s="7" t="s">
        <v>34</v>
      </c>
      <c r="F102" s="8" t="s">
        <v>36</v>
      </c>
      <c r="G102" s="15">
        <v>112</v>
      </c>
      <c r="H102" s="15">
        <v>0</v>
      </c>
      <c r="I102" s="14">
        <f>SUM(H102)*100/G102</f>
        <v>0</v>
      </c>
      <c r="J102" s="8" t="s">
        <v>119</v>
      </c>
    </row>
    <row r="103" spans="1:10" ht="15">
      <c r="A103" s="86"/>
      <c r="B103" s="81" t="s">
        <v>103</v>
      </c>
      <c r="C103" s="7" t="s">
        <v>17</v>
      </c>
      <c r="D103" s="28" t="s">
        <v>22</v>
      </c>
      <c r="E103" s="7" t="s">
        <v>34</v>
      </c>
      <c r="F103" s="8" t="s">
        <v>36</v>
      </c>
      <c r="G103" s="68">
        <v>300</v>
      </c>
      <c r="H103" s="15">
        <v>0</v>
      </c>
      <c r="I103" s="14">
        <f>SUM(H103)*100/G103</f>
        <v>0</v>
      </c>
      <c r="J103" s="8" t="s">
        <v>115</v>
      </c>
    </row>
    <row r="104" spans="1:10" ht="15">
      <c r="A104" s="146" t="s">
        <v>33</v>
      </c>
      <c r="B104" s="147"/>
      <c r="C104" s="148"/>
      <c r="D104" s="16" t="s">
        <v>13</v>
      </c>
      <c r="E104" s="16" t="s">
        <v>34</v>
      </c>
      <c r="F104" s="43" t="s">
        <v>36</v>
      </c>
      <c r="G104" s="16">
        <f>SUM(G100+G102+G103+G101)</f>
        <v>1712</v>
      </c>
      <c r="H104" s="16">
        <f>SUM(H100+H102+H103+H101)</f>
        <v>0</v>
      </c>
      <c r="I104" s="46">
        <f>SUM(H104)*100/G104</f>
        <v>0</v>
      </c>
      <c r="J104" s="16" t="s">
        <v>13</v>
      </c>
    </row>
    <row r="105" spans="1:10" ht="24">
      <c r="A105" s="44"/>
      <c r="B105" s="52"/>
      <c r="C105" s="51"/>
      <c r="D105" s="16"/>
      <c r="E105" s="24" t="s">
        <v>35</v>
      </c>
      <c r="F105" s="35" t="s">
        <v>38</v>
      </c>
      <c r="G105" s="25">
        <v>0</v>
      </c>
      <c r="H105" s="25">
        <v>0</v>
      </c>
      <c r="I105" s="46">
        <v>0</v>
      </c>
      <c r="J105" s="16"/>
    </row>
    <row r="106" spans="1:10" ht="30">
      <c r="A106" s="145" t="s">
        <v>32</v>
      </c>
      <c r="B106" s="109"/>
      <c r="C106" s="89" t="s">
        <v>17</v>
      </c>
      <c r="D106" s="16" t="s">
        <v>13</v>
      </c>
      <c r="E106" s="25" t="s">
        <v>34</v>
      </c>
      <c r="F106" s="23" t="s">
        <v>36</v>
      </c>
      <c r="G106" s="25">
        <f>SUM(G104)</f>
        <v>1712</v>
      </c>
      <c r="H106" s="70">
        <f>SUM(H104)</f>
        <v>0</v>
      </c>
      <c r="I106" s="47">
        <f>SUM(H106)*100/G106</f>
        <v>0</v>
      </c>
      <c r="J106" s="16" t="s">
        <v>13</v>
      </c>
    </row>
    <row r="107" spans="1:10" ht="24">
      <c r="A107" s="124"/>
      <c r="B107" s="132"/>
      <c r="C107" s="149"/>
      <c r="D107" s="25" t="s">
        <v>13</v>
      </c>
      <c r="E107" s="24" t="s">
        <v>35</v>
      </c>
      <c r="F107" s="35" t="s">
        <v>38</v>
      </c>
      <c r="G107" s="25">
        <v>0</v>
      </c>
      <c r="H107" s="69">
        <v>0</v>
      </c>
      <c r="I107" s="47">
        <v>0</v>
      </c>
      <c r="J107" s="16"/>
    </row>
    <row r="108" spans="1:10" ht="15">
      <c r="A108" s="11" t="s">
        <v>13</v>
      </c>
      <c r="B108" s="113" t="s">
        <v>64</v>
      </c>
      <c r="C108" s="114"/>
      <c r="D108" s="114"/>
      <c r="E108" s="114"/>
      <c r="F108" s="114"/>
      <c r="G108" s="114"/>
      <c r="H108" s="114"/>
      <c r="I108" s="114"/>
      <c r="J108" s="114"/>
    </row>
    <row r="109" spans="1:10" ht="15">
      <c r="A109" s="55"/>
      <c r="B109" s="114" t="s">
        <v>65</v>
      </c>
      <c r="C109" s="114"/>
      <c r="D109" s="114"/>
      <c r="E109" s="114"/>
      <c r="F109" s="114"/>
      <c r="G109" s="114"/>
      <c r="H109" s="114"/>
      <c r="I109" s="114"/>
      <c r="J109" s="114"/>
    </row>
    <row r="110" spans="1:10" ht="22.5" customHeight="1">
      <c r="A110" s="85">
        <v>6</v>
      </c>
      <c r="B110" s="85" t="s">
        <v>66</v>
      </c>
      <c r="C110" s="111" t="s">
        <v>17</v>
      </c>
      <c r="D110" s="82" t="s">
        <v>22</v>
      </c>
      <c r="E110" s="7" t="s">
        <v>34</v>
      </c>
      <c r="F110" s="8" t="s">
        <v>36</v>
      </c>
      <c r="G110" s="15">
        <v>100</v>
      </c>
      <c r="H110" s="67">
        <v>0</v>
      </c>
      <c r="I110" s="14">
        <f>SUM(H110)*100/G110</f>
        <v>0</v>
      </c>
      <c r="J110" s="8" t="s">
        <v>119</v>
      </c>
    </row>
    <row r="111" spans="1:10" ht="15">
      <c r="A111" s="85"/>
      <c r="B111" s="85"/>
      <c r="C111" s="155"/>
      <c r="D111" s="16" t="s">
        <v>13</v>
      </c>
      <c r="E111" s="16" t="s">
        <v>34</v>
      </c>
      <c r="F111" s="43" t="s">
        <v>36</v>
      </c>
      <c r="G111" s="16">
        <f>SUM(G110)</f>
        <v>100</v>
      </c>
      <c r="H111" s="16">
        <f>SUM(H110)</f>
        <v>0</v>
      </c>
      <c r="I111" s="46">
        <f>SUM(H111)*100/G111</f>
        <v>0</v>
      </c>
      <c r="J111" s="16"/>
    </row>
    <row r="112" spans="1:10" ht="15">
      <c r="A112" s="151" t="s">
        <v>67</v>
      </c>
      <c r="B112" s="152"/>
      <c r="C112" s="153" t="s">
        <v>17</v>
      </c>
      <c r="D112" s="26" t="s">
        <v>13</v>
      </c>
      <c r="E112" s="21" t="s">
        <v>34</v>
      </c>
      <c r="F112" s="38" t="s">
        <v>36</v>
      </c>
      <c r="G112" s="39">
        <f>SUM(G48+G96+G106+G110)</f>
        <v>9500</v>
      </c>
      <c r="H112" s="39">
        <f>SUM(H48+H96+H106+H110)</f>
        <v>170.64</v>
      </c>
      <c r="I112" s="39">
        <f>SUM(H112)*100/G112</f>
        <v>1.7962105263157895</v>
      </c>
      <c r="J112" s="26" t="s">
        <v>13</v>
      </c>
    </row>
    <row r="113" spans="1:10" ht="24">
      <c r="A113" s="152"/>
      <c r="B113" s="152"/>
      <c r="C113" s="154"/>
      <c r="D113" s="26" t="s">
        <v>13</v>
      </c>
      <c r="E113" s="22" t="s">
        <v>35</v>
      </c>
      <c r="F113" s="38" t="s">
        <v>38</v>
      </c>
      <c r="G113" s="50">
        <f>SUM(G49+G97+G105)</f>
        <v>3361</v>
      </c>
      <c r="H113" s="50">
        <f>SUM(H49+H97+H105)</f>
        <v>37.4</v>
      </c>
      <c r="I113" s="39">
        <f>SUM(H113)*100/G113</f>
        <v>1.1127640583159775</v>
      </c>
      <c r="J113" s="26" t="s">
        <v>13</v>
      </c>
    </row>
    <row r="114" spans="1:10" ht="15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s="1" customFormat="1">
      <c r="A115" s="32" t="s">
        <v>51</v>
      </c>
      <c r="B115" s="33"/>
      <c r="D115" s="33" t="s">
        <v>44</v>
      </c>
      <c r="E115" s="4"/>
      <c r="F115" s="5"/>
      <c r="G115" s="5"/>
      <c r="H115" s="5"/>
      <c r="I115" s="4"/>
      <c r="J115" s="4"/>
    </row>
    <row r="116" spans="1:10" s="1" customFormat="1">
      <c r="A116" s="29">
        <v>518020</v>
      </c>
      <c r="B116" s="31"/>
      <c r="D116" s="31"/>
      <c r="E116" s="4"/>
      <c r="F116" s="4"/>
      <c r="G116" s="4"/>
      <c r="H116" s="4"/>
      <c r="I116" s="4"/>
      <c r="J116" s="4"/>
    </row>
    <row r="117" spans="1:10" s="1" customFormat="1">
      <c r="A117" s="30"/>
      <c r="B117" s="31"/>
      <c r="D117" s="45"/>
      <c r="E117" s="4"/>
      <c r="F117" s="5"/>
      <c r="G117" s="5"/>
      <c r="H117" s="5"/>
      <c r="I117" s="4"/>
      <c r="J117" s="4"/>
    </row>
    <row r="118" spans="1:10">
      <c r="A118" s="34"/>
    </row>
  </sheetData>
  <mergeCells count="118">
    <mergeCell ref="A112:B113"/>
    <mergeCell ref="C112:C113"/>
    <mergeCell ref="B110:B111"/>
    <mergeCell ref="A99:A103"/>
    <mergeCell ref="B109:J109"/>
    <mergeCell ref="A110:A111"/>
    <mergeCell ref="C110:C111"/>
    <mergeCell ref="C100:C101"/>
    <mergeCell ref="A96:B97"/>
    <mergeCell ref="B108:J108"/>
    <mergeCell ref="A106:B107"/>
    <mergeCell ref="B100:B101"/>
    <mergeCell ref="A104:C104"/>
    <mergeCell ref="C106:C107"/>
    <mergeCell ref="B98:J98"/>
    <mergeCell ref="B99:J99"/>
    <mergeCell ref="C96:C97"/>
    <mergeCell ref="D56:D57"/>
    <mergeCell ref="A74:A77"/>
    <mergeCell ref="A80:A90"/>
    <mergeCell ref="A33:A34"/>
    <mergeCell ref="D54:D55"/>
    <mergeCell ref="B50:J50"/>
    <mergeCell ref="B51:J51"/>
    <mergeCell ref="B52:B53"/>
    <mergeCell ref="D52:D53"/>
    <mergeCell ref="A52:A63"/>
    <mergeCell ref="A66:A71"/>
    <mergeCell ref="C38:C40"/>
    <mergeCell ref="B54:B55"/>
    <mergeCell ref="A43:A45"/>
    <mergeCell ref="B33:B34"/>
    <mergeCell ref="B38:B40"/>
    <mergeCell ref="C33:C34"/>
    <mergeCell ref="B36:J36"/>
    <mergeCell ref="B37:J37"/>
    <mergeCell ref="C46:C47"/>
    <mergeCell ref="D75:D76"/>
    <mergeCell ref="C75:C76"/>
    <mergeCell ref="B75:B76"/>
    <mergeCell ref="A78:B79"/>
    <mergeCell ref="C61:C62"/>
    <mergeCell ref="D61:D62"/>
    <mergeCell ref="B61:B62"/>
    <mergeCell ref="B74:J74"/>
    <mergeCell ref="C67:C68"/>
    <mergeCell ref="A64:B65"/>
    <mergeCell ref="A93:A94"/>
    <mergeCell ref="B93:J93"/>
    <mergeCell ref="D91:D92"/>
    <mergeCell ref="B83:B84"/>
    <mergeCell ref="D83:D84"/>
    <mergeCell ref="C83:C84"/>
    <mergeCell ref="A91:B92"/>
    <mergeCell ref="C91:C92"/>
    <mergeCell ref="B80:J80"/>
    <mergeCell ref="F6:J6"/>
    <mergeCell ref="F9:J9"/>
    <mergeCell ref="F7:J7"/>
    <mergeCell ref="F15:J15"/>
    <mergeCell ref="F18:J18"/>
    <mergeCell ref="B67:B68"/>
    <mergeCell ref="D38:D39"/>
    <mergeCell ref="D67:D68"/>
    <mergeCell ref="C69:C70"/>
    <mergeCell ref="A95:B95"/>
    <mergeCell ref="A37:A40"/>
    <mergeCell ref="A72:B73"/>
    <mergeCell ref="B43:J43"/>
    <mergeCell ref="D44:D45"/>
    <mergeCell ref="C41:C42"/>
    <mergeCell ref="D69:D70"/>
    <mergeCell ref="B69:B70"/>
    <mergeCell ref="B66:J66"/>
    <mergeCell ref="A41:B42"/>
    <mergeCell ref="F11:J11"/>
    <mergeCell ref="F21:J21"/>
    <mergeCell ref="B56:B57"/>
    <mergeCell ref="B58:B59"/>
    <mergeCell ref="D58:D59"/>
    <mergeCell ref="C48:C49"/>
    <mergeCell ref="C56:C57"/>
    <mergeCell ref="C54:C55"/>
    <mergeCell ref="C52:C53"/>
    <mergeCell ref="D33:D34"/>
    <mergeCell ref="F16:J16"/>
    <mergeCell ref="F13:J13"/>
    <mergeCell ref="F14:J14"/>
    <mergeCell ref="F19:J19"/>
    <mergeCell ref="F25:J25"/>
    <mergeCell ref="F24:J24"/>
    <mergeCell ref="F22:J22"/>
    <mergeCell ref="F29:J29"/>
    <mergeCell ref="F33:F34"/>
    <mergeCell ref="G33:I33"/>
    <mergeCell ref="F30:J30"/>
    <mergeCell ref="F31:J31"/>
    <mergeCell ref="F8:J8"/>
    <mergeCell ref="F10:J10"/>
    <mergeCell ref="F12:J12"/>
    <mergeCell ref="F20:J20"/>
    <mergeCell ref="F17:J17"/>
    <mergeCell ref="C58:C59"/>
    <mergeCell ref="A1:J1"/>
    <mergeCell ref="A4:A5"/>
    <mergeCell ref="A2:J2"/>
    <mergeCell ref="B4:J4"/>
    <mergeCell ref="F5:J5"/>
    <mergeCell ref="F26:J26"/>
    <mergeCell ref="F23:J23"/>
    <mergeCell ref="F27:J27"/>
    <mergeCell ref="F28:J28"/>
    <mergeCell ref="B44:B45"/>
    <mergeCell ref="C44:C45"/>
    <mergeCell ref="A46:B47"/>
    <mergeCell ref="A48:B49"/>
    <mergeCell ref="E33:E34"/>
    <mergeCell ref="J33:J34"/>
  </mergeCells>
  <phoneticPr fontId="0" type="noConversion"/>
  <pageMargins left="0.43307086614173229" right="0.15748031496062992" top="0.26" bottom="0.35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3" sqref="I23"/>
    </sheetView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CMIRiT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Belova</dc:creator>
  <cp:lastModifiedBy>DIRECTOR</cp:lastModifiedBy>
  <cp:lastPrinted>2014-04-15T12:11:12Z</cp:lastPrinted>
  <dcterms:created xsi:type="dcterms:W3CDTF">2012-09-19T11:00:09Z</dcterms:created>
  <dcterms:modified xsi:type="dcterms:W3CDTF">2014-04-16T10:42:00Z</dcterms:modified>
</cp:coreProperties>
</file>