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1"/>
  </bookViews>
  <sheets>
    <sheet name="прил.1" sheetId="1" r:id="rId1"/>
    <sheet name="прил2" sheetId="2" r:id="rId2"/>
  </sheets>
  <definedNames>
    <definedName name="_xlnm.Print_Area" localSheetId="0">'прил.1'!$A$1:$E$34</definedName>
    <definedName name="_xlnm.Print_Area" localSheetId="1">'прил2'!$A$7:$H$34</definedName>
  </definedNames>
  <calcPr fullCalcOnLoad="1" fullPrecision="0"/>
</workbook>
</file>

<file path=xl/sharedStrings.xml><?xml version="1.0" encoding="utf-8"?>
<sst xmlns="http://schemas.openxmlformats.org/spreadsheetml/2006/main" count="109" uniqueCount="65">
  <si>
    <t>ИСТОЧНИКИ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</si>
  <si>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</si>
  <si>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</si>
  <si>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</si>
  <si>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</si>
  <si>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</si>
  <si>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 xml:space="preserve">Код </t>
  </si>
  <si>
    <t>000 01 00 00 00 00 0000 000</t>
  </si>
  <si>
    <t>807 01 05 02 01 00 0000 610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</si>
  <si>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</si>
  <si>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</si>
  <si>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</si>
  <si>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</si>
  <si>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</si>
  <si>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</si>
  <si>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</si>
  <si>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</si>
  <si>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</si>
  <si>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</si>
  <si>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</si>
  <si>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</si>
  <si>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</si>
  <si>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</si>
  <si>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</si>
  <si>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</si>
  <si>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</si>
  <si>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</si>
  <si>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</si>
  <si>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</si>
  <si>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</si>
  <si>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</si>
  <si>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</si>
  <si>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</si>
  <si>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</si>
  <si>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</si>
  <si>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</si>
  <si>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тыс.рублей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</si>
  <si>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</si>
  <si>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</si>
  <si>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</si>
  <si>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</si>
  <si>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Приложение 2</t>
  </si>
  <si>
    <t>Сумма (тыс.рублей)</t>
  </si>
  <si>
    <t>внутреннего финансирования дефицита городского бюджета на 2014  год</t>
  </si>
  <si>
    <t>внутреннего финансирования дефицита городского бюджета на плановый период 2015  и 2016 годов</t>
  </si>
  <si>
    <t>000 01 03 01 00 00 0000 000</t>
  </si>
  <si>
    <t>Бюджетные кредиты от других бюджетов бюджетной  системы Российской Федерации в валюте Российской Федерации</t>
  </si>
  <si>
    <t>000 01 03 01 00 00 0000 800</t>
  </si>
  <si>
    <t>807 01 03 01 00 04 0000 810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</si>
  <si>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</si>
  <si>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</si>
  <si>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</si>
  <si>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</si>
  <si>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811 01 06 01 00 00 0000 630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</si>
  <si>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</si>
  <si>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от 10.12.2013 № 234</t>
  </si>
  <si>
    <t>от                       №</t>
  </si>
  <si>
    <t>Решение ЧГД от 10.12.2013 № 234</t>
  </si>
  <si>
    <t>Проект решения</t>
  </si>
  <si>
    <t>Проект решения на 2015 год</t>
  </si>
  <si>
    <t>Проект решения на 2016 год</t>
  </si>
  <si>
    <t>от                      №</t>
  </si>
  <si>
    <t>Изменения</t>
  </si>
  <si>
    <t>2015 год Решение ЧГД от 10.12.2013 № 234</t>
  </si>
  <si>
    <t>2016 год Решение ЧГД от 10.12.2013 № 234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</si>
</sst>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8" fontId="3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 wrapText="1"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showZeros="0" zoomScaleSheetLayoutView="85" zoomScalePageLayoutView="0" workbookViewId="0" topLeftCell="A6">
      <selection activeCell="G19" sqref="G19"/>
    </sheetView>
  </sheetViews>
  <sheetFormatPr defaultColWidth="9.00390625" defaultRowHeight="43.5" customHeight="1"/>
  <cols>
    <col min="1" max="1" width="31.75390625" style="2" customWidth="1"/>
    <col min="2" max="2" width="63.625" style="2" customWidth="1"/>
    <col min="3" max="3" width="19.625" style="3" customWidth="1"/>
    <col min="4" max="4" width="16.00390625" style="2" customWidth="1"/>
    <col min="5" max="5" width="17.75390625" style="2" customWidth="1"/>
    <col min="6" max="6" width="9.125" style="2" customWidth="1"/>
    <col min="7" max="7" width="13.375" style="2" bestFit="1" customWidth="1"/>
    <col min="8" max="16384" width="9.125" style="2" customWidth="1"/>
  </cols>
  <sheetData>
    <row r="1" ht="17.25" customHeight="1">
      <c r="D1" s="3" t="s">
        <v>29</v>
      </c>
    </row>
    <row r="2" ht="14.25" customHeight="1">
      <c r="D2" s="3" t="s">
        <v>30</v>
      </c>
    </row>
    <row r="3" ht="19.5" customHeight="1">
      <c r="D3" s="3" t="s">
        <v>13</v>
      </c>
    </row>
    <row r="4" ht="17.25" customHeight="1">
      <c r="D4" s="3" t="s">
        <v>56</v>
      </c>
    </row>
    <row r="5" ht="21" customHeight="1">
      <c r="D5" s="3"/>
    </row>
    <row r="6" ht="17.25" customHeight="1">
      <c r="D6" s="3" t="s">
        <v>29</v>
      </c>
    </row>
    <row r="7" ht="19.5" customHeight="1">
      <c r="D7" s="3" t="s">
        <v>30</v>
      </c>
    </row>
    <row r="8" ht="14.25" customHeight="1">
      <c r="D8" s="3" t="s">
        <v>13</v>
      </c>
    </row>
    <row r="9" ht="18" customHeight="1">
      <c r="D9" s="3" t="s">
        <v>55</v>
      </c>
    </row>
    <row r="10" ht="18.75" customHeight="1"/>
    <row r="11" ht="16.5" customHeight="1">
      <c r="B11" s="4"/>
    </row>
    <row r="12" spans="1:3" ht="16.5" customHeight="1">
      <c r="A12" s="21" t="s">
        <v>0</v>
      </c>
      <c r="B12" s="21"/>
      <c r="C12" s="21"/>
    </row>
    <row r="13" spans="1:3" ht="22.5" customHeight="1">
      <c r="A13" s="21" t="s">
        <v>43</v>
      </c>
      <c r="B13" s="21"/>
      <c r="C13" s="21"/>
    </row>
    <row r="14" ht="19.5" customHeight="1"/>
    <row r="15" spans="3:5" ht="15" customHeight="1">
      <c r="C15" s="4"/>
      <c r="E15" s="4" t="s">
        <v>36</v>
      </c>
    </row>
    <row r="16" spans="1:5" ht="107.25" customHeight="1">
      <c r="A16" s="1" t="s">
        <v>6</v>
      </c>
      <c r="B16" s="1" t="s">
        <v>14</v>
      </c>
      <c r="C16" s="7" t="s">
        <v>57</v>
      </c>
      <c r="D16" s="16" t="s">
        <v>62</v>
      </c>
      <c r="E16" s="1" t="s">
        <v>58</v>
      </c>
    </row>
    <row r="17" spans="1:5" ht="33.75" customHeight="1">
      <c r="A17" s="9" t="s">
        <v>7</v>
      </c>
      <c r="B17" s="9" t="s">
        <v>12</v>
      </c>
      <c r="C17" s="5">
        <f>C18+C26+C23</f>
        <v>280932.5</v>
      </c>
      <c r="D17" s="5">
        <f>D18+D26+D23</f>
        <v>-1213.3</v>
      </c>
      <c r="E17" s="15">
        <f>C17+D17</f>
        <v>279719.2</v>
      </c>
    </row>
    <row r="18" spans="1:5" ht="35.25" customHeight="1">
      <c r="A18" s="9" t="s">
        <v>22</v>
      </c>
      <c r="B18" s="9" t="s">
        <v>23</v>
      </c>
      <c r="C18" s="5">
        <f>SUM(C19)+C21</f>
        <v>322663.5</v>
      </c>
      <c r="D18" s="5">
        <f>SUM(D19)+D21</f>
        <v>-1213.3</v>
      </c>
      <c r="E18" s="15">
        <f aca="true" t="shared" si="0" ref="E18:E34">C18+D18</f>
        <v>321450.2</v>
      </c>
    </row>
    <row r="19" spans="1:5" ht="36.75" customHeight="1">
      <c r="A19" s="9" t="s">
        <v>21</v>
      </c>
      <c r="B19" s="9" t="s">
        <v>32</v>
      </c>
      <c r="C19" s="5">
        <f>SUM(C20)</f>
        <v>772663.5</v>
      </c>
      <c r="D19" s="5">
        <f>SUM(D20)</f>
        <v>-1213.3</v>
      </c>
      <c r="E19" s="15">
        <f t="shared" si="0"/>
        <v>771450.2</v>
      </c>
    </row>
    <row r="20" spans="1:5" ht="35.25" customHeight="1">
      <c r="A20" s="9" t="s">
        <v>9</v>
      </c>
      <c r="B20" s="9" t="s">
        <v>31</v>
      </c>
      <c r="C20" s="5">
        <v>772663.5</v>
      </c>
      <c r="D20" s="15">
        <v>-1213.3</v>
      </c>
      <c r="E20" s="15">
        <f t="shared" si="0"/>
        <v>771450.2</v>
      </c>
    </row>
    <row r="21" spans="1:5" ht="37.5" customHeight="1">
      <c r="A21" s="9" t="s">
        <v>38</v>
      </c>
      <c r="B21" s="9" t="s">
        <v>37</v>
      </c>
      <c r="C21" s="5">
        <f>SUM(C22)</f>
        <v>-450000</v>
      </c>
      <c r="D21" s="5">
        <f>SUM(D22)</f>
        <v>0</v>
      </c>
      <c r="E21" s="15">
        <f t="shared" si="0"/>
        <v>-450000</v>
      </c>
    </row>
    <row r="22" spans="1:5" ht="38.25" customHeight="1">
      <c r="A22" s="9" t="s">
        <v>33</v>
      </c>
      <c r="B22" s="9" t="s">
        <v>34</v>
      </c>
      <c r="C22" s="5">
        <v>-450000</v>
      </c>
      <c r="D22" s="15"/>
      <c r="E22" s="15">
        <f t="shared" si="0"/>
        <v>-450000</v>
      </c>
    </row>
    <row r="23" spans="1:5" ht="37.5" customHeight="1">
      <c r="A23" s="8" t="s">
        <v>45</v>
      </c>
      <c r="B23" s="8" t="s">
        <v>46</v>
      </c>
      <c r="C23" s="5">
        <f>C24</f>
        <v>-41731</v>
      </c>
      <c r="D23" s="5">
        <f>D24</f>
        <v>0</v>
      </c>
      <c r="E23" s="15">
        <f t="shared" si="0"/>
        <v>-41731</v>
      </c>
    </row>
    <row r="24" spans="1:5" ht="57.75" customHeight="1">
      <c r="A24" s="9" t="s">
        <v>47</v>
      </c>
      <c r="B24" s="8" t="s">
        <v>39</v>
      </c>
      <c r="C24" s="5">
        <f>C25</f>
        <v>-41731</v>
      </c>
      <c r="D24" s="5">
        <f>D25</f>
        <v>0</v>
      </c>
      <c r="E24" s="15">
        <f t="shared" si="0"/>
        <v>-41731</v>
      </c>
    </row>
    <row r="25" spans="1:5" ht="56.25" customHeight="1">
      <c r="A25" s="9" t="s">
        <v>48</v>
      </c>
      <c r="B25" s="8" t="s">
        <v>40</v>
      </c>
      <c r="C25" s="5">
        <v>-41731</v>
      </c>
      <c r="D25" s="15"/>
      <c r="E25" s="15">
        <f t="shared" si="0"/>
        <v>-41731</v>
      </c>
    </row>
    <row r="26" spans="1:5" ht="39.75" customHeight="1">
      <c r="A26" s="8" t="s">
        <v>24</v>
      </c>
      <c r="B26" s="8" t="s">
        <v>4</v>
      </c>
      <c r="C26" s="5">
        <f>C27+C31</f>
        <v>0</v>
      </c>
      <c r="D26" s="5">
        <f>D27+D31</f>
        <v>0</v>
      </c>
      <c r="E26" s="15">
        <f t="shared" si="0"/>
        <v>0</v>
      </c>
    </row>
    <row r="27" spans="1:5" ht="32.25" customHeight="1">
      <c r="A27" s="8" t="s">
        <v>25</v>
      </c>
      <c r="B27" s="8" t="s">
        <v>1</v>
      </c>
      <c r="C27" s="5">
        <f>C28</f>
        <v>-7162226.9</v>
      </c>
      <c r="D27" s="5">
        <f>D28</f>
        <v>22308.3</v>
      </c>
      <c r="E27" s="15">
        <f t="shared" si="0"/>
        <v>-7139918.6</v>
      </c>
    </row>
    <row r="28" spans="1:5" ht="31.5" customHeight="1">
      <c r="A28" s="8" t="s">
        <v>26</v>
      </c>
      <c r="B28" s="8" t="s">
        <v>17</v>
      </c>
      <c r="C28" s="5">
        <f>C30</f>
        <v>-7162226.9</v>
      </c>
      <c r="D28" s="5">
        <f>D30</f>
        <v>22308.3</v>
      </c>
      <c r="E28" s="15">
        <f t="shared" si="0"/>
        <v>-7139918.6</v>
      </c>
    </row>
    <row r="29" spans="1:5" ht="33" customHeight="1">
      <c r="A29" s="8" t="s">
        <v>15</v>
      </c>
      <c r="B29" s="8" t="s">
        <v>16</v>
      </c>
      <c r="C29" s="5">
        <f>C30</f>
        <v>-7162226.9</v>
      </c>
      <c r="D29" s="5">
        <f>D30</f>
        <v>22308.3</v>
      </c>
      <c r="E29" s="15">
        <f t="shared" si="0"/>
        <v>-7139918.6</v>
      </c>
    </row>
    <row r="30" spans="1:7" ht="34.5" customHeight="1">
      <c r="A30" s="8" t="s">
        <v>19</v>
      </c>
      <c r="B30" s="8" t="s">
        <v>20</v>
      </c>
      <c r="C30" s="5">
        <f>-7162226.9</f>
        <v>-7162226.9</v>
      </c>
      <c r="D30" s="15">
        <f>21095+1213.3</f>
        <v>22308.3</v>
      </c>
      <c r="E30" s="15">
        <f t="shared" si="0"/>
        <v>-7139918.6</v>
      </c>
      <c r="G30" s="20"/>
    </row>
    <row r="31" spans="1:5" ht="34.5" customHeight="1">
      <c r="A31" s="8" t="s">
        <v>27</v>
      </c>
      <c r="B31" s="8" t="s">
        <v>2</v>
      </c>
      <c r="C31" s="5">
        <f>SUM(C32)</f>
        <v>7162226.9</v>
      </c>
      <c r="D31" s="5">
        <f>SUM(D32)</f>
        <v>-22308.3</v>
      </c>
      <c r="E31" s="15">
        <f t="shared" si="0"/>
        <v>7139918.6</v>
      </c>
    </row>
    <row r="32" spans="1:5" ht="35.25" customHeight="1">
      <c r="A32" s="8" t="s">
        <v>28</v>
      </c>
      <c r="B32" s="8" t="s">
        <v>5</v>
      </c>
      <c r="C32" s="5">
        <f>SUM(C33)</f>
        <v>7162226.9</v>
      </c>
      <c r="D32" s="5">
        <f>SUM(D33)</f>
        <v>-22308.3</v>
      </c>
      <c r="E32" s="15">
        <f t="shared" si="0"/>
        <v>7139918.6</v>
      </c>
    </row>
    <row r="33" spans="1:5" ht="36" customHeight="1">
      <c r="A33" s="8" t="s">
        <v>8</v>
      </c>
      <c r="B33" s="8" t="s">
        <v>3</v>
      </c>
      <c r="C33" s="5">
        <f>C34</f>
        <v>7162226.9</v>
      </c>
      <c r="D33" s="5">
        <f>D34</f>
        <v>-22308.3</v>
      </c>
      <c r="E33" s="15">
        <f t="shared" si="0"/>
        <v>7139918.6</v>
      </c>
    </row>
    <row r="34" spans="1:7" ht="33" customHeight="1">
      <c r="A34" s="8" t="s">
        <v>10</v>
      </c>
      <c r="B34" s="8" t="s">
        <v>18</v>
      </c>
      <c r="C34" s="5">
        <v>7162226.9</v>
      </c>
      <c r="D34" s="15">
        <f>-22308.3</f>
        <v>-22308.3</v>
      </c>
      <c r="E34" s="15">
        <f t="shared" si="0"/>
        <v>7139918.6</v>
      </c>
      <c r="G34" s="20"/>
    </row>
    <row r="35" ht="43.5" customHeight="1">
      <c r="B35" s="6"/>
    </row>
    <row r="36" ht="43.5" customHeight="1">
      <c r="B36" s="6"/>
    </row>
    <row r="37" ht="43.5" customHeight="1">
      <c r="B37" s="6"/>
    </row>
    <row r="38" ht="43.5" customHeight="1">
      <c r="B38" s="6"/>
    </row>
    <row r="39" ht="43.5" customHeight="1">
      <c r="B39" s="6"/>
    </row>
    <row r="40" ht="43.5" customHeight="1">
      <c r="B40" s="6"/>
    </row>
    <row r="41" ht="43.5" customHeight="1">
      <c r="B41" s="6"/>
    </row>
    <row r="42" ht="43.5" customHeight="1">
      <c r="B42" s="6"/>
    </row>
    <row r="43" ht="43.5" customHeight="1">
      <c r="B43" s="6"/>
    </row>
    <row r="44" ht="43.5" customHeight="1">
      <c r="B44" s="6"/>
    </row>
    <row r="45" ht="43.5" customHeight="1">
      <c r="B45" s="6"/>
    </row>
    <row r="46" ht="43.5" customHeight="1">
      <c r="B46" s="6"/>
    </row>
    <row r="47" ht="43.5" customHeight="1">
      <c r="B47" s="6"/>
    </row>
    <row r="48" ht="43.5" customHeight="1">
      <c r="B48" s="6"/>
    </row>
    <row r="49" ht="43.5" customHeight="1">
      <c r="B49" s="6"/>
    </row>
    <row r="50" ht="43.5" customHeight="1">
      <c r="B50" s="6"/>
    </row>
    <row r="51" ht="43.5" customHeight="1">
      <c r="B51" s="6"/>
    </row>
    <row r="52" ht="43.5" customHeight="1">
      <c r="B52" s="6"/>
    </row>
    <row r="53" ht="43.5" customHeight="1">
      <c r="B53" s="6"/>
    </row>
    <row r="54" ht="43.5" customHeight="1">
      <c r="B54" s="6"/>
    </row>
    <row r="55" ht="43.5" customHeight="1">
      <c r="B55" s="6"/>
    </row>
    <row r="56" ht="43.5" customHeight="1">
      <c r="B56" s="6"/>
    </row>
    <row r="57" ht="43.5" customHeight="1">
      <c r="B57" s="6"/>
    </row>
    <row r="58" ht="43.5" customHeight="1">
      <c r="B58" s="6"/>
    </row>
    <row r="59" ht="43.5" customHeight="1">
      <c r="B59" s="6"/>
    </row>
    <row r="60" ht="43.5" customHeight="1">
      <c r="B60" s="6"/>
    </row>
    <row r="61" ht="43.5" customHeight="1">
      <c r="B61" s="6"/>
    </row>
    <row r="62" ht="43.5" customHeight="1">
      <c r="B62" s="6"/>
    </row>
    <row r="63" ht="43.5" customHeight="1">
      <c r="B63" s="6"/>
    </row>
    <row r="64" ht="43.5" customHeight="1">
      <c r="B64" s="6"/>
    </row>
    <row r="65" ht="43.5" customHeight="1">
      <c r="B65" s="6"/>
    </row>
    <row r="66" ht="43.5" customHeight="1">
      <c r="B66" s="6"/>
    </row>
    <row r="67" ht="43.5" customHeight="1">
      <c r="B67" s="6"/>
    </row>
    <row r="68" ht="43.5" customHeight="1">
      <c r="B68" s="6"/>
    </row>
    <row r="69" ht="43.5" customHeight="1">
      <c r="B69" s="6"/>
    </row>
    <row r="70" ht="43.5" customHeight="1">
      <c r="B70" s="6"/>
    </row>
    <row r="71" ht="43.5" customHeight="1">
      <c r="B71" s="6"/>
    </row>
    <row r="72" ht="43.5" customHeight="1">
      <c r="B72" s="6"/>
    </row>
    <row r="73" ht="43.5" customHeight="1">
      <c r="B73" s="6"/>
    </row>
    <row r="74" ht="43.5" customHeight="1">
      <c r="B74" s="6"/>
    </row>
    <row r="75" ht="43.5" customHeight="1">
      <c r="B75" s="6"/>
    </row>
    <row r="76" ht="43.5" customHeight="1">
      <c r="B76" s="6"/>
    </row>
    <row r="77" ht="43.5" customHeight="1">
      <c r="B77" s="6"/>
    </row>
    <row r="78" ht="43.5" customHeight="1">
      <c r="B78" s="6"/>
    </row>
    <row r="79" ht="43.5" customHeight="1">
      <c r="B79" s="6"/>
    </row>
    <row r="80" ht="43.5" customHeight="1">
      <c r="B80" s="6"/>
    </row>
    <row r="81" ht="43.5" customHeight="1">
      <c r="B81" s="6"/>
    </row>
    <row r="82" ht="43.5" customHeight="1">
      <c r="B82" s="6"/>
    </row>
    <row r="83" ht="43.5" customHeight="1">
      <c r="B83" s="6"/>
    </row>
    <row r="84" ht="43.5" customHeight="1">
      <c r="B84" s="6"/>
    </row>
    <row r="85" ht="43.5" customHeight="1">
      <c r="B85" s="6"/>
    </row>
    <row r="86" ht="43.5" customHeight="1">
      <c r="B86" s="6"/>
    </row>
    <row r="87" ht="43.5" customHeight="1">
      <c r="B87" s="6"/>
    </row>
    <row r="88" ht="43.5" customHeight="1">
      <c r="B88" s="6"/>
    </row>
    <row r="89" ht="43.5" customHeight="1">
      <c r="B89" s="6"/>
    </row>
    <row r="90" ht="43.5" customHeight="1">
      <c r="B90" s="6"/>
    </row>
    <row r="91" ht="43.5" customHeight="1">
      <c r="B91" s="6"/>
    </row>
    <row r="92" ht="43.5" customHeight="1">
      <c r="B92" s="6"/>
    </row>
    <row r="93" ht="43.5" customHeight="1">
      <c r="B93" s="6"/>
    </row>
    <row r="94" ht="43.5" customHeight="1">
      <c r="B94" s="6"/>
    </row>
    <row r="95" ht="43.5" customHeight="1">
      <c r="B95" s="6"/>
    </row>
    <row r="96" ht="43.5" customHeight="1">
      <c r="B96" s="6"/>
    </row>
    <row r="97" ht="43.5" customHeight="1">
      <c r="B97" s="6"/>
    </row>
    <row r="98" ht="43.5" customHeight="1">
      <c r="B98" s="6"/>
    </row>
    <row r="99" ht="43.5" customHeight="1">
      <c r="B99" s="6"/>
    </row>
    <row r="100" ht="43.5" customHeight="1">
      <c r="B100" s="6"/>
    </row>
    <row r="101" ht="43.5" customHeight="1">
      <c r="B101" s="6"/>
    </row>
    <row r="102" ht="43.5" customHeight="1">
      <c r="B102" s="6"/>
    </row>
    <row r="103" ht="43.5" customHeight="1">
      <c r="B103" s="6"/>
    </row>
    <row r="104" ht="43.5" customHeight="1">
      <c r="B104" s="6"/>
    </row>
    <row r="105" ht="43.5" customHeight="1">
      <c r="B105" s="6"/>
    </row>
    <row r="106" ht="43.5" customHeight="1">
      <c r="B106" s="6"/>
    </row>
    <row r="107" ht="43.5" customHeight="1">
      <c r="B107" s="6"/>
    </row>
    <row r="108" ht="43.5" customHeight="1">
      <c r="B108" s="6"/>
    </row>
    <row r="109" ht="43.5" customHeight="1">
      <c r="B109" s="6"/>
    </row>
    <row r="110" ht="43.5" customHeight="1">
      <c r="B110" s="6"/>
    </row>
    <row r="111" ht="43.5" customHeight="1">
      <c r="B111" s="6"/>
    </row>
    <row r="112" ht="43.5" customHeight="1">
      <c r="B112" s="6"/>
    </row>
    <row r="113" ht="43.5" customHeight="1">
      <c r="B113" s="6"/>
    </row>
    <row r="114" ht="43.5" customHeight="1">
      <c r="B114" s="6"/>
    </row>
    <row r="115" ht="43.5" customHeight="1">
      <c r="B115" s="6"/>
    </row>
  </sheetData>
  <sheetProtection selectLockedCells="1" selectUnlockedCells="1"/>
  <mergeCells count="2">
    <mergeCell ref="A12:C12"/>
    <mergeCell ref="A13:C13"/>
  </mergeCells>
  <printOptions horizontalCentered="1"/>
  <pageMargins left="1.3779527559055118" right="0.3937007874015748" top="0.7874015748031497" bottom="0.7874015748031497" header="0.1968503937007874" footer="0.196850393700787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Zeros="0" tabSelected="1" zoomScalePageLayoutView="0" workbookViewId="0" topLeftCell="B1">
      <selection activeCell="K26" sqref="K26"/>
    </sheetView>
  </sheetViews>
  <sheetFormatPr defaultColWidth="9.00390625" defaultRowHeight="12.75"/>
  <cols>
    <col min="1" max="1" width="31.75390625" style="2" customWidth="1"/>
    <col min="2" max="2" width="57.75390625" style="2" customWidth="1"/>
    <col min="3" max="3" width="15.875" style="3" customWidth="1"/>
    <col min="4" max="4" width="13.125" style="3" customWidth="1"/>
    <col min="5" max="5" width="15.125" style="3" customWidth="1"/>
    <col min="6" max="6" width="15.625" style="2" customWidth="1"/>
    <col min="7" max="7" width="13.00390625" style="2" customWidth="1"/>
    <col min="8" max="8" width="15.375" style="2" customWidth="1"/>
    <col min="9" max="9" width="9.125" style="2" customWidth="1"/>
    <col min="10" max="10" width="13.375" style="2" bestFit="1" customWidth="1"/>
    <col min="11" max="11" width="9.125" style="2" customWidth="1"/>
    <col min="12" max="12" width="13.375" style="2" bestFit="1" customWidth="1"/>
    <col min="13" max="16384" width="9.125" style="2" customWidth="1"/>
  </cols>
  <sheetData>
    <row r="1" spans="7:8" ht="16.5">
      <c r="G1" s="3" t="s">
        <v>41</v>
      </c>
      <c r="H1" s="3"/>
    </row>
    <row r="2" spans="7:8" ht="16.5">
      <c r="G2" s="3" t="s">
        <v>30</v>
      </c>
      <c r="H2" s="3"/>
    </row>
    <row r="3" spans="7:8" ht="16.5">
      <c r="G3" s="3" t="s">
        <v>13</v>
      </c>
      <c r="H3" s="3"/>
    </row>
    <row r="4" spans="7:8" ht="16.5">
      <c r="G4" s="3" t="s">
        <v>61</v>
      </c>
      <c r="H4" s="3"/>
    </row>
    <row r="5" spans="7:8" ht="16.5">
      <c r="G5" s="3"/>
      <c r="H5" s="3"/>
    </row>
    <row r="6" spans="7:8" ht="16.5">
      <c r="G6" s="3"/>
      <c r="H6" s="3"/>
    </row>
    <row r="7" spans="7:8" ht="16.5">
      <c r="G7" s="3" t="s">
        <v>41</v>
      </c>
      <c r="H7" s="3"/>
    </row>
    <row r="8" spans="7:8" ht="15" customHeight="1">
      <c r="G8" s="3" t="s">
        <v>30</v>
      </c>
      <c r="H8" s="3"/>
    </row>
    <row r="9" spans="7:8" ht="16.5">
      <c r="G9" s="3" t="s">
        <v>13</v>
      </c>
      <c r="H9" s="3"/>
    </row>
    <row r="10" spans="7:8" ht="16.5">
      <c r="G10" s="3" t="s">
        <v>55</v>
      </c>
      <c r="H10" s="3"/>
    </row>
    <row r="13" spans="1:8" ht="16.5">
      <c r="A13" s="27" t="s">
        <v>0</v>
      </c>
      <c r="B13" s="27"/>
      <c r="C13" s="27"/>
      <c r="D13" s="27"/>
      <c r="E13" s="27"/>
      <c r="F13" s="27"/>
      <c r="G13" s="28"/>
      <c r="H13" s="28"/>
    </row>
    <row r="14" spans="1:8" ht="16.5">
      <c r="A14" s="27" t="s">
        <v>44</v>
      </c>
      <c r="B14" s="27"/>
      <c r="C14" s="27"/>
      <c r="D14" s="27"/>
      <c r="E14" s="27"/>
      <c r="F14" s="27"/>
      <c r="G14" s="28"/>
      <c r="H14" s="28"/>
    </row>
    <row r="15" spans="1:5" ht="16.5">
      <c r="A15" s="22"/>
      <c r="B15" s="22"/>
      <c r="C15" s="22"/>
      <c r="D15" s="6"/>
      <c r="E15" s="6"/>
    </row>
    <row r="16" spans="1:5" ht="16.5" hidden="1">
      <c r="A16" s="6"/>
      <c r="B16" s="6"/>
      <c r="C16" s="6"/>
      <c r="D16" s="6"/>
      <c r="E16" s="6"/>
    </row>
    <row r="18" spans="1:8" ht="16.5">
      <c r="A18" s="23" t="s">
        <v>6</v>
      </c>
      <c r="B18" s="23" t="s">
        <v>14</v>
      </c>
      <c r="C18" s="25" t="s">
        <v>42</v>
      </c>
      <c r="D18" s="25"/>
      <c r="E18" s="25"/>
      <c r="F18" s="25"/>
      <c r="G18" s="26"/>
      <c r="H18" s="26"/>
    </row>
    <row r="19" spans="1:8" ht="98.25" customHeight="1">
      <c r="A19" s="24"/>
      <c r="B19" s="24"/>
      <c r="C19" s="18" t="s">
        <v>63</v>
      </c>
      <c r="D19" s="19" t="s">
        <v>62</v>
      </c>
      <c r="E19" s="14" t="s">
        <v>59</v>
      </c>
      <c r="F19" s="18" t="s">
        <v>64</v>
      </c>
      <c r="G19" s="19" t="s">
        <v>62</v>
      </c>
      <c r="H19" s="14" t="s">
        <v>60</v>
      </c>
    </row>
    <row r="20" spans="1:8" ht="32.25" customHeight="1">
      <c r="A20" s="9" t="s">
        <v>7</v>
      </c>
      <c r="B20" s="9" t="s">
        <v>12</v>
      </c>
      <c r="C20" s="5">
        <f>C21+C26+C35</f>
        <v>147865.4</v>
      </c>
      <c r="D20" s="5">
        <f>D21+D26+D35</f>
        <v>-1110.5</v>
      </c>
      <c r="E20" s="5">
        <f>C20+D20</f>
        <v>146754.9</v>
      </c>
      <c r="F20" s="5">
        <f>F21+F26+F35</f>
        <v>155149.5</v>
      </c>
      <c r="G20" s="5">
        <f>G21+G26+G35</f>
        <v>-1151.6</v>
      </c>
      <c r="H20" s="15">
        <f>F20+G20</f>
        <v>153997.9</v>
      </c>
    </row>
    <row r="21" spans="1:8" ht="33" customHeight="1">
      <c r="A21" s="9" t="s">
        <v>22</v>
      </c>
      <c r="B21" s="9" t="s">
        <v>23</v>
      </c>
      <c r="C21" s="5">
        <f>SUM(C22)+C24</f>
        <v>147865.4</v>
      </c>
      <c r="D21" s="5">
        <f>SUM(D22)+D24</f>
        <v>-1110.5</v>
      </c>
      <c r="E21" s="5">
        <f aca="true" t="shared" si="0" ref="E21:E34">C21+D21</f>
        <v>146754.9</v>
      </c>
      <c r="F21" s="5">
        <f>SUM(F22)+F24</f>
        <v>155149.5</v>
      </c>
      <c r="G21" s="5">
        <f>SUM(G22)+G24</f>
        <v>-1151.6</v>
      </c>
      <c r="H21" s="15">
        <f aca="true" t="shared" si="1" ref="H21:H34">F21+G21</f>
        <v>153997.9</v>
      </c>
    </row>
    <row r="22" spans="1:8" ht="45" customHeight="1">
      <c r="A22" s="9" t="s">
        <v>21</v>
      </c>
      <c r="B22" s="9" t="s">
        <v>32</v>
      </c>
      <c r="C22" s="5">
        <v>675463.8</v>
      </c>
      <c r="D22" s="5">
        <f>D23</f>
        <v>-1110.5</v>
      </c>
      <c r="E22" s="5">
        <f t="shared" si="0"/>
        <v>674353.3</v>
      </c>
      <c r="F22" s="5">
        <v>927813</v>
      </c>
      <c r="G22" s="5">
        <f>G23</f>
        <v>-1151.6</v>
      </c>
      <c r="H22" s="15">
        <f t="shared" si="1"/>
        <v>926661.4</v>
      </c>
    </row>
    <row r="23" spans="1:8" ht="52.5" customHeight="1">
      <c r="A23" s="9" t="s">
        <v>9</v>
      </c>
      <c r="B23" s="9" t="s">
        <v>31</v>
      </c>
      <c r="C23" s="5">
        <v>675463.8</v>
      </c>
      <c r="D23" s="5">
        <v>-1110.5</v>
      </c>
      <c r="E23" s="5">
        <f t="shared" si="0"/>
        <v>674353.3</v>
      </c>
      <c r="F23" s="5">
        <v>927813</v>
      </c>
      <c r="G23" s="5">
        <v>-1151.6</v>
      </c>
      <c r="H23" s="15">
        <f t="shared" si="1"/>
        <v>926661.4</v>
      </c>
    </row>
    <row r="24" spans="1:8" ht="41.25" customHeight="1">
      <c r="A24" s="9" t="s">
        <v>38</v>
      </c>
      <c r="B24" s="9" t="s">
        <v>37</v>
      </c>
      <c r="C24" s="5">
        <f>SUM(C25)</f>
        <v>-527598.4</v>
      </c>
      <c r="D24" s="5"/>
      <c r="E24" s="5">
        <f t="shared" si="0"/>
        <v>-527598.4</v>
      </c>
      <c r="F24" s="5">
        <f>SUM(F25)</f>
        <v>-772663.5</v>
      </c>
      <c r="G24" s="5"/>
      <c r="H24" s="15">
        <f t="shared" si="1"/>
        <v>-772663.5</v>
      </c>
    </row>
    <row r="25" spans="1:8" ht="52.5" customHeight="1">
      <c r="A25" s="9" t="s">
        <v>33</v>
      </c>
      <c r="B25" s="9" t="s">
        <v>34</v>
      </c>
      <c r="C25" s="5">
        <v>-527598.4</v>
      </c>
      <c r="D25" s="5"/>
      <c r="E25" s="5">
        <f t="shared" si="0"/>
        <v>-527598.4</v>
      </c>
      <c r="F25" s="5">
        <v>-772663.5</v>
      </c>
      <c r="G25" s="5"/>
      <c r="H25" s="15">
        <f t="shared" si="1"/>
        <v>-772663.5</v>
      </c>
    </row>
    <row r="26" spans="1:8" ht="31.5" customHeight="1">
      <c r="A26" s="9" t="s">
        <v>24</v>
      </c>
      <c r="B26" s="9" t="s">
        <v>4</v>
      </c>
      <c r="C26" s="5">
        <f>C27+C31</f>
        <v>0</v>
      </c>
      <c r="D26" s="5">
        <f>D27+D31</f>
        <v>0</v>
      </c>
      <c r="E26" s="5">
        <f t="shared" si="0"/>
        <v>0</v>
      </c>
      <c r="F26" s="5">
        <f>F27+F31</f>
        <v>0</v>
      </c>
      <c r="G26" s="5">
        <f>G27+G31</f>
        <v>0</v>
      </c>
      <c r="H26" s="15">
        <f t="shared" si="1"/>
        <v>0</v>
      </c>
    </row>
    <row r="27" spans="1:12" ht="28.5" customHeight="1">
      <c r="A27" s="9" t="s">
        <v>25</v>
      </c>
      <c r="B27" s="9" t="s">
        <v>1</v>
      </c>
      <c r="C27" s="5">
        <f>C28</f>
        <v>-7231986.8</v>
      </c>
      <c r="D27" s="5">
        <f>22203+1110.5</f>
        <v>23313.5</v>
      </c>
      <c r="E27" s="5">
        <f t="shared" si="0"/>
        <v>-7208673.3</v>
      </c>
      <c r="F27" s="5">
        <f>F28</f>
        <v>-7766916.3</v>
      </c>
      <c r="G27" s="5">
        <f>23033+1151.6</f>
        <v>24184.6</v>
      </c>
      <c r="H27" s="15">
        <f t="shared" si="1"/>
        <v>-7742731.7</v>
      </c>
      <c r="J27" s="20"/>
      <c r="L27" s="20"/>
    </row>
    <row r="28" spans="1:8" ht="30" customHeight="1">
      <c r="A28" s="9" t="s">
        <v>26</v>
      </c>
      <c r="B28" s="9" t="s">
        <v>17</v>
      </c>
      <c r="C28" s="5">
        <f>C30</f>
        <v>-7231986.8</v>
      </c>
      <c r="D28" s="5">
        <f>D29</f>
        <v>23313.5</v>
      </c>
      <c r="E28" s="5">
        <f t="shared" si="0"/>
        <v>-7208673.3</v>
      </c>
      <c r="F28" s="5">
        <f>F30</f>
        <v>-7766916.3</v>
      </c>
      <c r="G28" s="5">
        <f>G29</f>
        <v>24184.6</v>
      </c>
      <c r="H28" s="15">
        <f t="shared" si="1"/>
        <v>-7742731.7</v>
      </c>
    </row>
    <row r="29" spans="1:8" ht="31.5" customHeight="1">
      <c r="A29" s="9" t="s">
        <v>15</v>
      </c>
      <c r="B29" s="9" t="s">
        <v>16</v>
      </c>
      <c r="C29" s="5">
        <f>C30</f>
        <v>-7231986.8</v>
      </c>
      <c r="D29" s="5">
        <f>D30</f>
        <v>23313.5</v>
      </c>
      <c r="E29" s="5">
        <f t="shared" si="0"/>
        <v>-7208673.3</v>
      </c>
      <c r="F29" s="5">
        <f>F30</f>
        <v>-7766916.3</v>
      </c>
      <c r="G29" s="5">
        <f>G30</f>
        <v>24184.6</v>
      </c>
      <c r="H29" s="15">
        <f t="shared" si="1"/>
        <v>-7742731.7</v>
      </c>
    </row>
    <row r="30" spans="1:8" ht="33">
      <c r="A30" s="9" t="s">
        <v>19</v>
      </c>
      <c r="B30" s="9" t="s">
        <v>20</v>
      </c>
      <c r="C30" s="5">
        <f>-7231986.8</f>
        <v>-7231986.8</v>
      </c>
      <c r="D30" s="5">
        <v>23313.5</v>
      </c>
      <c r="E30" s="5">
        <f t="shared" si="0"/>
        <v>-7208673.3</v>
      </c>
      <c r="F30" s="5">
        <f>-7766916.3</f>
        <v>-7766916.3</v>
      </c>
      <c r="G30" s="5">
        <v>24184.6</v>
      </c>
      <c r="H30" s="15">
        <f t="shared" si="1"/>
        <v>-7742731.7</v>
      </c>
    </row>
    <row r="31" spans="1:8" ht="27.75" customHeight="1">
      <c r="A31" s="9" t="s">
        <v>27</v>
      </c>
      <c r="B31" s="9" t="s">
        <v>2</v>
      </c>
      <c r="C31" s="5">
        <f>SUM(C32)</f>
        <v>7231986.8</v>
      </c>
      <c r="D31" s="5">
        <f>D32</f>
        <v>-23313.5</v>
      </c>
      <c r="E31" s="5">
        <f t="shared" si="0"/>
        <v>7208673.3</v>
      </c>
      <c r="F31" s="5">
        <f>SUM(F32)</f>
        <v>7766916.3</v>
      </c>
      <c r="G31" s="5">
        <f>G32</f>
        <v>-24184.6</v>
      </c>
      <c r="H31" s="15">
        <f t="shared" si="1"/>
        <v>7742731.7</v>
      </c>
    </row>
    <row r="32" spans="1:8" ht="33.75" customHeight="1">
      <c r="A32" s="9" t="s">
        <v>28</v>
      </c>
      <c r="B32" s="9" t="s">
        <v>5</v>
      </c>
      <c r="C32" s="5">
        <f>SUM(C33)</f>
        <v>7231986.8</v>
      </c>
      <c r="D32" s="5">
        <f>D33</f>
        <v>-23313.5</v>
      </c>
      <c r="E32" s="5">
        <f t="shared" si="0"/>
        <v>7208673.3</v>
      </c>
      <c r="F32" s="5">
        <f>SUM(F33)</f>
        <v>7766916.3</v>
      </c>
      <c r="G32" s="5">
        <f>G33</f>
        <v>-24184.6</v>
      </c>
      <c r="H32" s="15">
        <f t="shared" si="1"/>
        <v>7742731.7</v>
      </c>
    </row>
    <row r="33" spans="1:12" ht="38.25" customHeight="1">
      <c r="A33" s="9" t="s">
        <v>8</v>
      </c>
      <c r="B33" s="9" t="s">
        <v>3</v>
      </c>
      <c r="C33" s="5">
        <f>C34</f>
        <v>7231986.8</v>
      </c>
      <c r="D33" s="5">
        <f>D34</f>
        <v>-23313.5</v>
      </c>
      <c r="E33" s="5">
        <f t="shared" si="0"/>
        <v>7208673.3</v>
      </c>
      <c r="F33" s="5">
        <f>F34</f>
        <v>7766916.3</v>
      </c>
      <c r="G33" s="5">
        <f>G34</f>
        <v>-24184.6</v>
      </c>
      <c r="H33" s="15">
        <f t="shared" si="1"/>
        <v>7742731.7</v>
      </c>
      <c r="J33" s="20"/>
      <c r="L33" s="20"/>
    </row>
    <row r="34" spans="1:8" ht="36.75" customHeight="1">
      <c r="A34" s="9" t="s">
        <v>10</v>
      </c>
      <c r="B34" s="9" t="s">
        <v>18</v>
      </c>
      <c r="C34" s="5">
        <v>7231986.8</v>
      </c>
      <c r="D34" s="5">
        <v>-23313.5</v>
      </c>
      <c r="E34" s="5">
        <f t="shared" si="0"/>
        <v>7208673.3</v>
      </c>
      <c r="F34" s="5">
        <v>7766916.3</v>
      </c>
      <c r="G34" s="5">
        <v>-24184.6</v>
      </c>
      <c r="H34" s="15">
        <f t="shared" si="1"/>
        <v>7742731.7</v>
      </c>
    </row>
    <row r="35" spans="1:5" ht="24.75" customHeight="1" hidden="1">
      <c r="A35" s="10" t="s">
        <v>49</v>
      </c>
      <c r="B35" s="11" t="s">
        <v>50</v>
      </c>
      <c r="C35" s="12">
        <f>C36</f>
        <v>0</v>
      </c>
      <c r="D35" s="17"/>
      <c r="E35" s="17"/>
    </row>
    <row r="36" spans="1:5" ht="35.25" customHeight="1" hidden="1">
      <c r="A36" s="9" t="s">
        <v>51</v>
      </c>
      <c r="B36" s="13" t="s">
        <v>52</v>
      </c>
      <c r="C36" s="5">
        <f>SUM(C37)</f>
        <v>0</v>
      </c>
      <c r="D36" s="17"/>
      <c r="E36" s="17"/>
    </row>
    <row r="37" spans="1:5" ht="38.25" customHeight="1" hidden="1">
      <c r="A37" s="9" t="s">
        <v>53</v>
      </c>
      <c r="B37" s="13" t="s">
        <v>54</v>
      </c>
      <c r="C37" s="5">
        <f>C38</f>
        <v>0</v>
      </c>
      <c r="D37" s="17"/>
      <c r="E37" s="17"/>
    </row>
    <row r="38" spans="1:5" ht="37.5" customHeight="1" hidden="1">
      <c r="A38" s="9" t="s">
        <v>11</v>
      </c>
      <c r="B38" s="13" t="s">
        <v>35</v>
      </c>
      <c r="C38" s="5"/>
      <c r="D38" s="17"/>
      <c r="E38" s="17"/>
    </row>
    <row r="39" ht="16.5">
      <c r="B39" s="6"/>
    </row>
    <row r="40" ht="16.5">
      <c r="B40" s="6"/>
    </row>
    <row r="41" ht="16.5">
      <c r="B41" s="6"/>
    </row>
    <row r="42" ht="16.5">
      <c r="B42" s="6"/>
    </row>
    <row r="43" ht="16.5">
      <c r="B43" s="6"/>
    </row>
    <row r="44" ht="16.5">
      <c r="B44" s="6"/>
    </row>
    <row r="45" ht="16.5">
      <c r="B45" s="6"/>
    </row>
    <row r="46" ht="16.5">
      <c r="B46" s="6"/>
    </row>
    <row r="47" ht="16.5">
      <c r="B47" s="6"/>
    </row>
    <row r="48" ht="16.5">
      <c r="B48" s="6"/>
    </row>
    <row r="49" ht="16.5">
      <c r="B49" s="6"/>
    </row>
    <row r="50" ht="16.5">
      <c r="B50" s="6"/>
    </row>
    <row r="51" ht="16.5">
      <c r="B51" s="6"/>
    </row>
    <row r="52" ht="16.5">
      <c r="B52" s="6"/>
    </row>
    <row r="53" ht="16.5">
      <c r="B53" s="6"/>
    </row>
    <row r="54" ht="16.5">
      <c r="B54" s="6"/>
    </row>
    <row r="55" ht="16.5">
      <c r="B55" s="6"/>
    </row>
    <row r="56" ht="16.5">
      <c r="B56" s="6"/>
    </row>
    <row r="57" ht="16.5">
      <c r="B57" s="6"/>
    </row>
    <row r="58" ht="16.5">
      <c r="B58" s="6"/>
    </row>
    <row r="59" ht="16.5">
      <c r="B59" s="6"/>
    </row>
    <row r="60" ht="16.5">
      <c r="B60" s="6"/>
    </row>
    <row r="61" ht="16.5">
      <c r="B61" s="6"/>
    </row>
    <row r="62" ht="16.5">
      <c r="B62" s="6"/>
    </row>
    <row r="63" ht="16.5">
      <c r="B63" s="6"/>
    </row>
    <row r="64" ht="16.5">
      <c r="B64" s="6"/>
    </row>
    <row r="65" ht="16.5">
      <c r="B65" s="6"/>
    </row>
    <row r="66" ht="16.5">
      <c r="B66" s="6"/>
    </row>
    <row r="67" ht="16.5">
      <c r="B67" s="6"/>
    </row>
    <row r="68" ht="16.5">
      <c r="B68" s="6"/>
    </row>
    <row r="69" ht="16.5">
      <c r="B69" s="6"/>
    </row>
    <row r="70" ht="16.5">
      <c r="B70" s="6"/>
    </row>
    <row r="71" ht="16.5">
      <c r="B71" s="6"/>
    </row>
    <row r="72" ht="16.5">
      <c r="B72" s="6"/>
    </row>
    <row r="73" ht="16.5">
      <c r="B73" s="6"/>
    </row>
    <row r="74" ht="16.5">
      <c r="B74" s="6"/>
    </row>
    <row r="75" ht="16.5">
      <c r="B75" s="6"/>
    </row>
    <row r="76" ht="16.5">
      <c r="B76" s="6"/>
    </row>
    <row r="77" ht="16.5">
      <c r="B77" s="6"/>
    </row>
    <row r="78" ht="16.5">
      <c r="B78" s="6"/>
    </row>
    <row r="79" ht="16.5">
      <c r="B79" s="6"/>
    </row>
    <row r="80" ht="16.5">
      <c r="B80" s="6"/>
    </row>
    <row r="81" ht="16.5">
      <c r="B81" s="6"/>
    </row>
    <row r="82" ht="16.5">
      <c r="B82" s="6"/>
    </row>
    <row r="83" ht="16.5">
      <c r="B83" s="6"/>
    </row>
    <row r="84" ht="16.5">
      <c r="B84" s="6"/>
    </row>
    <row r="85" ht="16.5">
      <c r="B85" s="6"/>
    </row>
    <row r="86" ht="16.5">
      <c r="B86" s="6"/>
    </row>
    <row r="87" ht="16.5">
      <c r="B87" s="6"/>
    </row>
    <row r="88" ht="16.5">
      <c r="B88" s="6"/>
    </row>
    <row r="89" ht="16.5">
      <c r="B89" s="6"/>
    </row>
    <row r="90" ht="16.5">
      <c r="B90" s="6"/>
    </row>
    <row r="91" ht="16.5">
      <c r="B91" s="6"/>
    </row>
    <row r="92" ht="16.5">
      <c r="B92" s="6"/>
    </row>
    <row r="93" ht="16.5">
      <c r="B93" s="6"/>
    </row>
    <row r="94" ht="16.5">
      <c r="B94" s="6"/>
    </row>
    <row r="95" ht="16.5">
      <c r="B95" s="6"/>
    </row>
    <row r="96" ht="16.5">
      <c r="B96" s="6"/>
    </row>
    <row r="97" ht="16.5">
      <c r="B97" s="6"/>
    </row>
    <row r="98" ht="16.5">
      <c r="B98" s="6"/>
    </row>
    <row r="99" ht="16.5">
      <c r="B99" s="6"/>
    </row>
    <row r="100" ht="16.5">
      <c r="B100" s="6"/>
    </row>
    <row r="101" ht="16.5">
      <c r="B101" s="6"/>
    </row>
    <row r="102" ht="16.5">
      <c r="B102" s="6"/>
    </row>
    <row r="103" ht="16.5">
      <c r="B103" s="6"/>
    </row>
    <row r="104" ht="16.5">
      <c r="B104" s="6"/>
    </row>
    <row r="105" ht="16.5">
      <c r="B105" s="6"/>
    </row>
    <row r="106" ht="16.5">
      <c r="B106" s="6"/>
    </row>
    <row r="107" ht="16.5">
      <c r="B107" s="6"/>
    </row>
    <row r="108" ht="16.5">
      <c r="B108" s="6"/>
    </row>
    <row r="109" ht="16.5">
      <c r="B109" s="6"/>
    </row>
    <row r="110" ht="16.5">
      <c r="B110" s="6"/>
    </row>
    <row r="111" ht="16.5">
      <c r="B111" s="6"/>
    </row>
    <row r="112" ht="16.5">
      <c r="B112" s="6"/>
    </row>
    <row r="113" ht="16.5">
      <c r="B113" s="6"/>
    </row>
    <row r="114" ht="16.5">
      <c r="B114" s="6"/>
    </row>
    <row r="115" ht="16.5">
      <c r="B115" s="6"/>
    </row>
    <row r="116" ht="16.5">
      <c r="B116" s="6"/>
    </row>
    <row r="117" ht="16.5">
      <c r="B117" s="6"/>
    </row>
    <row r="118" ht="16.5">
      <c r="B118" s="6"/>
    </row>
    <row r="119" ht="16.5">
      <c r="B119" s="6"/>
    </row>
  </sheetData>
  <sheetProtection/>
  <mergeCells count="6">
    <mergeCell ref="A15:C15"/>
    <mergeCell ref="A18:A19"/>
    <mergeCell ref="B18:B19"/>
    <mergeCell ref="C18:H18"/>
    <mergeCell ref="A14:H14"/>
    <mergeCell ref="A13:H13"/>
  </mergeCells>
  <printOptions/>
  <pageMargins left="1.3779527559055118" right="0.3937007874015748" top="0.7874015748031497" bottom="0.7874015748031497" header="0.3937007874015748" footer="0.3937007874015748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vostryakovalm</cp:lastModifiedBy>
  <cp:lastPrinted>2014-02-03T10:04:40Z</cp:lastPrinted>
  <dcterms:created xsi:type="dcterms:W3CDTF">2006-09-19T12:50:58Z</dcterms:created>
  <dcterms:modified xsi:type="dcterms:W3CDTF">2014-02-04T04:41:03Z</dcterms:modified>
  <cp:category/>
  <cp:version/>
  <cp:contentType/>
  <cp:contentStatus/>
</cp:coreProperties>
</file>