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0"/>
  </bookViews>
  <sheets>
    <sheet name="Лист1" sheetId="1" r:id="rId1"/>
  </sheets>
  <definedNames>
    <definedName name="_xlnm.Print_Area" localSheetId="0">'Лист1'!$A$1:$E$89</definedName>
  </definedNames>
  <calcPr fullCalcOnLoad="1"/>
</workbook>
</file>

<file path=xl/sharedStrings.xml><?xml version="1.0" encoding="utf-8"?>
<sst xmlns="http://schemas.openxmlformats.org/spreadsheetml/2006/main" count="128" uniqueCount="128">
  <si>
    <t>КБК</t>
  </si>
  <si>
    <t>Наименование безвозмездных поступлений</t>
  </si>
  <si>
    <t>202 02000 00 0000 151</t>
  </si>
  <si>
    <t>202 02024 04 0000 151</t>
  </si>
  <si>
    <t xml:space="preserve"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</si>
  <si>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202 02074 04 0000 151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</si>
  <si>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</si>
  <si>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</si>
  <si>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</si>
  <si>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202 02080 04 0000 151</t>
  </si>
  <si>
    <t>202 02999 04 0000 151</t>
  </si>
  <si>
    <t>202 03000 00 0000 151</t>
  </si>
  <si>
    <t>202 03001 04 0000 151</t>
  </si>
  <si>
    <t>202 03021 04 0000 151</t>
  </si>
  <si>
    <t>202 03022 04 0000 151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</si>
  <si>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</si>
  <si>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</si>
  <si>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</si>
  <si>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по предоставлению денежных выплат на проезд на внутригородском транспорте (кроме такси), а также в автобусах пригородных и внутрирайонных линий и приобретение и приобретение комплекта детской одежды для посещения школьных занятий, спортивной формы для занятий физической культурой</t>
  </si>
  <si>
    <t xml:space="preserve"> - на обеспечение воспитания и обучения детей - инвалидов в дошкольных образовательных учреждениях, в части выплаты заработной платы работникам дошкольных образовательных учреждений и расходов на учебно-наглядные пособия</t>
  </si>
  <si>
    <t xml:space="preserve"> - на содержание и обучение  детей с ограниченными возможностями здоровья, в том числе детей - сирот и детей, оставшихся без попечения родителей, за время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</t>
  </si>
  <si>
    <t xml:space="preserve"> - на обеспечение общеобразовательного процесса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</si>
  <si>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</si>
  <si>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</si>
  <si>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202 03033 04 0000 151</t>
  </si>
  <si>
    <t>Всего</t>
  </si>
  <si>
    <t>202 04000 00 0000 151</t>
  </si>
  <si>
    <t>Иные межбюджетные трансферты</t>
  </si>
  <si>
    <t>202 04999 04 0000 151</t>
  </si>
  <si>
    <t>Прочие межбюджетные трансферты, передаваемые бюджетами городских округов</t>
  </si>
  <si>
    <t xml:space="preserve">Субвенции бюджетам городских округов на оплату жилищно-коммунальных услуг отдельным категориям граждан </t>
  </si>
  <si>
    <t>200 00000 00 0000 000</t>
  </si>
  <si>
    <t>Прочие субсидии бюджетам городских округов</t>
  </si>
  <si>
    <t xml:space="preserve"> - на реализацию долгосрочной целевой программы "Пожарная безопасность учреждений культуры"</t>
  </si>
  <si>
    <t xml:space="preserve"> - на реализацию долгосрочной целевой программы "Здоровое школьное питание на 2009-2015 годы"</t>
  </si>
  <si>
    <t>Субвенции бюджетам городских округов на  ежемесячное денежное вознаграждение за  классное руководство</t>
  </si>
  <si>
    <t>Субвенции бюджетам городских округов на  оздоровление  детей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</si>
  <si>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</si>
  <si>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202 09023 04 0000 151</t>
  </si>
  <si>
    <t>Прочие безвозмездные поступления в бюджеты городских округов от бюджетов субъектов Российской Федерации</t>
  </si>
  <si>
    <t>202 04011 04 0000 151</t>
  </si>
  <si>
    <t>Межбюджетные трансферты, передаваемые бюджетам городских округов на премирование победителей Всероссийского конкурса на звание "Самый благоустроенный город России"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</si>
  <si>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</si>
  <si>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202 09000 00 0000 151</t>
  </si>
  <si>
    <t>Прочие безвозмездные поступления от других бюджетов бюджетной системы</t>
  </si>
  <si>
    <t>202 03027 04 0000 151</t>
  </si>
  <si>
    <t>202 02102 04 0000 151</t>
  </si>
  <si>
    <t>Субсидии бюджетам городских округов на закупку автотранспортных средств и коммунальной техники</t>
  </si>
  <si>
    <t>202 03069 04 0000 151</t>
  </si>
  <si>
    <t>202 03070 04 0000 151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</si>
  <si>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</si>
  <si>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202 02008 04 0000 151</t>
  </si>
  <si>
    <t xml:space="preserve">Субсидии бюджетам городских округов на обеспечение жильем молодых семей 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</si>
  <si>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 и от 24 ноября 1995 года № 181-ФЗ "О социальной защите инвалидов в Российской Федерации"</t>
  </si>
  <si>
    <t>202 04029 04 0000 151</t>
  </si>
  <si>
    <t xml:space="preserve"> - на обеспечение софинансирования расходов на содержание объектов социально-культурного назначения</t>
  </si>
  <si>
    <t>202 03007 04 0000 151</t>
  </si>
  <si>
    <t>202 03002 04 0000 151</t>
  </si>
  <si>
    <t xml:space="preserve"> - на поощрение образовательных учреждений, внедряющих инновационные образовательные программы</t>
  </si>
  <si>
    <t xml:space="preserve"> - на подготовку проектной документации для обеспечения участия учреждений здравоохранения в реализации программы модернизации здравоохранения</t>
  </si>
  <si>
    <t xml:space="preserve"> - на реализацию долгосрочной целевой программы "Традиционная народная культура как основа сохранения культурной самобытности Вологодской области на 2011-2014 годы</t>
  </si>
  <si>
    <t xml:space="preserve"> - на реализацию долгосрочной целевой программы "Безбарьерная среда" на 2010-2014 годы</t>
  </si>
  <si>
    <t>тыс.рублей</t>
  </si>
  <si>
    <r>
      <t xml:space="preserve"> -  по организации и осуществлению деятельности по опеке и попечительству в отношении </t>
    </r>
    <r>
      <rPr>
        <b/>
        <sz val="12"/>
        <rFont val="Times New Roman"/>
        <family val="1"/>
      </rPr>
      <t>несовершеннолетних</t>
    </r>
    <r>
      <rPr>
        <sz val="12"/>
        <rFont val="Times New Roman"/>
        <family val="1"/>
      </rPr>
      <t xml:space="preserve">  в соответствии с законом области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попечительству"</t>
    </r>
  </si>
  <si>
    <t xml:space="preserve"> - в соответствии с законом области "О наделении органов местного самоуправления 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области"</t>
  </si>
  <si>
    <t xml:space="preserve"> - на реализацию долгосрочной целевой программы  "Комплексная безопасность образовательного  учреждения на 2011-2015годы"</t>
  </si>
  <si>
    <t xml:space="preserve"> - на софинансирование мероприятий долгосрочной целевой программы "Экология промышленного города" на 2012-2014 </t>
  </si>
  <si>
    <t xml:space="preserve"> - на удешевление стоимости путевок на санаторно-курортное лечение работников бюджетной сферы области</t>
  </si>
  <si>
    <t xml:space="preserve"> - на разработку документов территориального планирования в рамках реализации долгосрочной целевой программы "Доступное жилье в Вологодской области на 2009-2013 годы"</t>
  </si>
  <si>
    <t xml:space="preserve"> - на реализацию долгосрочной целевой программы "Развитие образования в сфере культуры и искусства в Вологодской области на 2011-2013 годы</t>
  </si>
  <si>
    <t xml:space="preserve"> - на реализацию мероприятий долгосрочной целевой программы "Энергосбережение и повышение энергетической эффективности на территории Вологодской области на 2010-2015 годы и на перспективу до 2020 года"</t>
  </si>
  <si>
    <t xml:space="preserve"> -  по созданию  административных комиссий по делам несовершеннолетних и защите их прав в соответствии с законом области "О наделении органов местного самоуправления отдельными государственными полномочиями в сфере административных отношений"</t>
  </si>
  <si>
    <t xml:space="preserve"> -  в соответствии с законом области" О наделении органов местного самоуправления отдельными государственными полномочиями в сфере архивного дела"</t>
  </si>
  <si>
    <t xml:space="preserve"> - в соответствии с законом области "О наделении органов местного самоуправления отдельными государственными полномочиями в сфере охраны окружающей среды"</t>
  </si>
  <si>
    <t xml:space="preserve"> - в соответствии с законом области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</si>
  <si>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 xml:space="preserve"> -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"Об административных правонарушениях в Вологодской области"</t>
  </si>
  <si>
    <t xml:space="preserve"> - по созданию административных комиссий в соответствии с законом области " О наделении органов местного самоуправления отдельными государственными полномочиями в сфере административных отношений"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</si>
  <si>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</si>
  <si>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202 04034 04 0001 151</t>
  </si>
  <si>
    <t>202 04034 04 0002 151</t>
  </si>
  <si>
    <t>Межбюджетные трансферты, передаваемые бюджетам 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</si>
  <si>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 xml:space="preserve"> - на обеспечение социальной поддержки детей - 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предусмотрен-ных пунктами 1-8 части 1 статьи 2 закона области от 17.12.2007 № 1719-оз</t>
  </si>
  <si>
    <t>202 04025 04 0000 151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</si>
  <si>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</si>
  <si>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202 02009 04 0000 151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</si>
  <si>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</si>
  <si>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202 02051 04 0000 151</t>
  </si>
  <si>
    <t>Субсидии бюджетам городских округов на реализацию федеральных целевых программ</t>
  </si>
  <si>
    <t>202 02145 04 0000 151</t>
  </si>
  <si>
    <t>Субсидии бюджетам городских округов на модернизацию региональных систем общего образования</t>
  </si>
  <si>
    <t xml:space="preserve"> - на реализацию долгосрочной целевой программы "Реконструкция и строительство детских садов на территории Вологодской области</t>
  </si>
  <si>
    <t>Объем безвозмездных поступлений в 2013 году</t>
  </si>
  <si>
    <r>
      <t>202 02088 04</t>
    </r>
    <r>
      <rPr>
        <sz val="12"/>
        <color indexed="12"/>
        <rFont val="Times New Roman"/>
        <family val="1"/>
      </rPr>
      <t xml:space="preserve"> 0001</t>
    </r>
    <r>
      <rPr>
        <sz val="12"/>
        <rFont val="Times New Roman"/>
        <family val="1"/>
      </rPr>
      <t xml:space="preserve"> 151</t>
    </r>
  </si>
  <si>
    <t xml:space="preserve"> - на организацию учебных сборов в рамках реализации долгосрочной целевой программы организации допризывной подготовки граждан Вологодской области на 2011-2013 годы</t>
  </si>
  <si>
    <t xml:space="preserve"> - на предоставление социальных выплат молодым семьям - участникам подпрограммы "Обеспечение жильем молодых семей"  федеральной целевой программы "Жилище"</t>
  </si>
  <si>
    <t xml:space="preserve"> - на внедрение и (или) эксплуатацию аппаратно-программного комплекса "Безопасный город" в рамках ДЦП "Профилактика преступлений и иных правонарушений в Вологодской обл на 2013-2016 годы"</t>
  </si>
  <si>
    <t xml:space="preserve"> - на поддержку общедоступных библиотек в муниципальных образованиях области в рамках ДЦП "Развитие библиотечного дела в Вологодской области" на 2012-2016 годы</t>
  </si>
  <si>
    <t xml:space="preserve"> - на сохранение и развитие сети загородных оздоровительных лагерей  в рамках реализации ДЦП "Развитие системы отдыха детей, их оздоровления и занятости в Вологодской области на 2009-2015 годы"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</si>
  <si>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</si>
  <si>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 - в соответствии с законом области "О наделении органов местного самоуправления городского округа "Город Череповец" отдельными государственными полномочиями в сфере труда"</t>
  </si>
  <si>
    <t xml:space="preserve"> - на организацию предоставления дополнительного образования в части повышения квалификации педагогических работников образовательных учреждений </t>
  </si>
  <si>
    <t>202 03026 04 0000 151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</si>
  <si>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</si>
  <si>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</si>
  <si>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</si>
  <si>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 - на повышение оплаты труда педагогических работников дошкольных образовательных учреждений</t>
  </si>
  <si>
    <t>БЕЗВОЗМЕЗДНЫЕ ПОСТУПЛЕНИЯ</t>
  </si>
  <si>
    <t xml:space="preserve"> -  по организации и осуществлению деятельности по опеке и попечительству в отношении совершеннолетних  граждан, нуждающихся в опеке и попечительстве в соответствии с законом области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попечительству"</t>
  </si>
  <si>
    <t xml:space="preserve"> - на капитальный ремонт и ремонт дворовых территорий многоквартирных домов за счет бюджетных ассигнований  Дорожного фонда </t>
  </si>
  <si>
    <t xml:space="preserve"> - на капитальный ремонт и ремонт автомобильных дорог общего пользования  за счет бюджетных ассигнований  Дорожного фонда </t>
  </si>
  <si>
    <t xml:space="preserve"> - на создание многофункционального центра предоставления государственных и муниципальных услуг</t>
  </si>
  <si>
    <t xml:space="preserve"> - на обеспечение мероприятий по восстановительному лечению работающих граждан после оказания им стационарной помощи</t>
  </si>
  <si>
    <t xml:space="preserve"> - на осуществление полномочий по защите прав граждан - участников долевого строительства многоквартирных домов, перед которыми застройщиками не исполнены обязательства по передаче им жилых помещений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</si>
  <si>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</si>
  <si>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</si>
  <si>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202 02204 04 0000 151</t>
  </si>
  <si>
    <t>Субсидии бюджетам городских округов на модернизацию региональных систем дошкольного образования</t>
  </si>
  <si>
    <t xml:space="preserve">Субвенции   бюджетам субъектов Российской Федерации и муниципальных образований     </t>
  </si>
  <si>
    <t>утверждено решением ЧГД от 24.09.2013 № 139</t>
  </si>
  <si>
    <t>изменения</t>
  </si>
  <si>
    <t>проект бюджета</t>
  </si>
  <si>
    <t xml:space="preserve"> - на реализацию программы "Поддержка и развитие  малого и среднего предпринимательства в городе Череповце на 2012-2017 годы"</t>
  </si>
  <si>
    <t xml:space="preserve"> - на поощрение за достижение наилучших значений показателей эффективности деятельности органов местного самоуправления </t>
  </si>
  <si>
    <t xml:space="preserve"> - на обеспечение льготным питанием обучающихся по очной форме обучения в муниципальных общеобразовательных организацияхиз числа детей из малоимущих семей, многодетных семей, детей, состоящих на учете в противотуберкулезном диспансере</t>
  </si>
  <si>
    <t xml:space="preserve"> -  по обеспечению мер социальной поддержки и социального обслуживания отдельных категорий граждан, указанных в статье 2 закона области от 17 декабря 2007года № 1718 - ОЗ (за исключением полномочий, указанных в части 2 и пункте 8 части 6 статьи 2)</t>
  </si>
  <si>
    <t xml:space="preserve"> - в соответствии с законом области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</t>
  </si>
  <si>
    <t xml:space="preserve"> -  в соответствии с законом области " 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</si>
  <si>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Приложение к пояснительной записке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</si>
</sst>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-* #,##0.0_р_._-;\-* #,##0.0_р_._-;_-* &quot;-&quot;?_р_._-;_-@_-"/>
    <numFmt numFmtId="174" formatCode="#,##0.0"/>
    <numFmt numFmtId="175" formatCode="0.0"/>
    <numFmt numFmtId="176" formatCode="0.000"/>
    <numFmt numFmtId="177" formatCode="0.0000"/>
    <numFmt numFmtId="178" formatCode="0.0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3"/>
      <color indexed="12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3"/>
      <color indexed="62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3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Alignment="1">
      <alignment horizontal="left" vertical="justify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Border="1" applyAlignment="1">
      <alignment horizontal="justify" vertical="justify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justify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/>
    </xf>
    <xf numFmtId="174" fontId="4" fillId="0" borderId="10" xfId="0" applyNumberFormat="1" applyFont="1" applyFill="1" applyBorder="1" applyAlignment="1">
      <alignment/>
    </xf>
    <xf numFmtId="174" fontId="5" fillId="0" borderId="10" xfId="0" applyNumberFormat="1" applyFont="1" applyBorder="1" applyAlignment="1">
      <alignment/>
    </xf>
    <xf numFmtId="174" fontId="6" fillId="0" borderId="10" xfId="58" applyNumberFormat="1" applyFont="1" applyFill="1" applyBorder="1" applyAlignment="1">
      <alignment/>
    </xf>
    <xf numFmtId="174" fontId="4" fillId="0" borderId="10" xfId="58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4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tabSelected="1" zoomScale="71" zoomScaleNormal="71" zoomScalePageLayoutView="0" workbookViewId="0" topLeftCell="A78">
      <selection activeCell="E89" sqref="A1:E89"/>
    </sheetView>
  </sheetViews>
  <sheetFormatPr defaultColWidth="9.140625" defaultRowHeight="12.75"/>
  <cols>
    <col min="1" max="1" width="23.7109375" style="17" customWidth="1"/>
    <col min="2" max="2" width="67.8515625" style="1" customWidth="1"/>
    <col min="3" max="3" width="16.7109375" style="1" customWidth="1"/>
    <col min="4" max="4" width="15.57421875" style="1" customWidth="1"/>
    <col min="5" max="5" width="14.421875" style="1" customWidth="1"/>
    <col min="6" max="9" width="0" style="1" hidden="1" customWidth="1"/>
    <col min="10" max="16384" width="9.140625" style="1" customWidth="1"/>
  </cols>
  <sheetData>
    <row r="1" spans="3:5" ht="15.75">
      <c r="C1" s="45" t="s">
        <v>127</v>
      </c>
      <c r="D1" s="45"/>
      <c r="E1" s="45"/>
    </row>
    <row r="2" spans="1:5" ht="28.5" customHeight="1">
      <c r="A2" s="39" t="s">
        <v>91</v>
      </c>
      <c r="B2" s="39"/>
      <c r="C2" s="39"/>
      <c r="D2" s="39"/>
      <c r="E2" s="39"/>
    </row>
    <row r="3" spans="1:5" ht="21" customHeight="1">
      <c r="A3" s="18"/>
      <c r="B3" s="2"/>
      <c r="E3" s="16" t="s">
        <v>62</v>
      </c>
    </row>
    <row r="4" spans="1:5" ht="15.75" customHeight="1">
      <c r="A4" s="40" t="s">
        <v>0</v>
      </c>
      <c r="B4" s="42" t="s">
        <v>1</v>
      </c>
      <c r="C4" s="44" t="s">
        <v>118</v>
      </c>
      <c r="D4" s="44" t="s">
        <v>119</v>
      </c>
      <c r="E4" s="44" t="s">
        <v>120</v>
      </c>
    </row>
    <row r="5" spans="1:5" ht="50.25" customHeight="1">
      <c r="A5" s="41"/>
      <c r="B5" s="43"/>
      <c r="C5" s="44"/>
      <c r="D5" s="44"/>
      <c r="E5" s="44"/>
    </row>
    <row r="6" spans="1:5" s="3" customFormat="1" ht="16.5">
      <c r="A6" s="19" t="s">
        <v>31</v>
      </c>
      <c r="B6" s="7" t="s">
        <v>106</v>
      </c>
      <c r="C6" s="31">
        <f>SUM(C87,C80,C46,C7)</f>
        <v>2943496.9000000004</v>
      </c>
      <c r="D6" s="31">
        <f>E6-C6</f>
        <v>40043.799999999814</v>
      </c>
      <c r="E6" s="31">
        <f>SUM(E87,E80,E46,E7)</f>
        <v>2983540.7</v>
      </c>
    </row>
    <row r="7" spans="1:5" ht="30.75" customHeight="1">
      <c r="A7" s="28" t="s">
        <v>2</v>
      </c>
      <c r="B7" s="30" t="s">
        <v>102</v>
      </c>
      <c r="C7" s="31">
        <f>SUM(C9:C19)</f>
        <v>748173.5</v>
      </c>
      <c r="D7" s="31">
        <f aca="true" t="shared" si="0" ref="D7:D70">E7-C7</f>
        <v>10838.90000000014</v>
      </c>
      <c r="E7" s="31">
        <f>SUM(E9:E19)</f>
        <v>759012.4000000001</v>
      </c>
    </row>
    <row r="8" spans="1:5" ht="31.5" hidden="1">
      <c r="A8" s="20" t="s">
        <v>51</v>
      </c>
      <c r="B8" s="8" t="s">
        <v>52</v>
      </c>
      <c r="C8" s="32"/>
      <c r="D8" s="31">
        <f t="shared" si="0"/>
        <v>0</v>
      </c>
      <c r="E8" s="37"/>
    </row>
    <row r="9" spans="1:5" ht="47.25">
      <c r="A9" s="20" t="s">
        <v>84</v>
      </c>
      <c r="B9" s="8" t="s">
        <v>85</v>
      </c>
      <c r="C9" s="32">
        <v>4000</v>
      </c>
      <c r="D9" s="31">
        <f t="shared" si="0"/>
        <v>12000</v>
      </c>
      <c r="E9" s="32">
        <v>16000</v>
      </c>
    </row>
    <row r="10" spans="1:5" ht="63" hidden="1">
      <c r="A10" s="20" t="s">
        <v>3</v>
      </c>
      <c r="B10" s="8" t="s">
        <v>4</v>
      </c>
      <c r="C10" s="32"/>
      <c r="D10" s="31">
        <f t="shared" si="0"/>
        <v>0</v>
      </c>
      <c r="E10" s="32"/>
    </row>
    <row r="11" spans="1:5" ht="31.5">
      <c r="A11" s="20" t="s">
        <v>86</v>
      </c>
      <c r="B11" s="8" t="s">
        <v>87</v>
      </c>
      <c r="C11" s="32">
        <v>1392.8</v>
      </c>
      <c r="D11" s="31">
        <f t="shared" si="0"/>
        <v>49.200000000000045</v>
      </c>
      <c r="E11" s="32">
        <v>1442</v>
      </c>
    </row>
    <row r="12" spans="1:5" ht="47.25" hidden="1">
      <c r="A12" s="20" t="s">
        <v>5</v>
      </c>
      <c r="B12" s="8" t="s">
        <v>6</v>
      </c>
      <c r="C12" s="32"/>
      <c r="D12" s="31">
        <f t="shared" si="0"/>
        <v>0</v>
      </c>
      <c r="E12" s="32"/>
    </row>
    <row r="13" spans="1:5" ht="51.75" customHeight="1" hidden="1">
      <c r="A13" s="20" t="s">
        <v>7</v>
      </c>
      <c r="B13" s="9" t="s">
        <v>8</v>
      </c>
      <c r="C13" s="32">
        <v>0</v>
      </c>
      <c r="D13" s="31">
        <f t="shared" si="0"/>
        <v>0</v>
      </c>
      <c r="E13" s="32">
        <v>0</v>
      </c>
    </row>
    <row r="14" spans="1:5" ht="47.25" hidden="1">
      <c r="A14" s="20" t="s">
        <v>9</v>
      </c>
      <c r="B14" s="9" t="s">
        <v>37</v>
      </c>
      <c r="C14" s="32"/>
      <c r="D14" s="31">
        <f t="shared" si="0"/>
        <v>0</v>
      </c>
      <c r="E14" s="32"/>
    </row>
    <row r="15" spans="1:5" ht="78.75" hidden="1">
      <c r="A15" s="20" t="s">
        <v>92</v>
      </c>
      <c r="B15" s="9" t="s">
        <v>42</v>
      </c>
      <c r="C15" s="32"/>
      <c r="D15" s="31">
        <f t="shared" si="0"/>
        <v>0</v>
      </c>
      <c r="E15" s="32"/>
    </row>
    <row r="16" spans="1:5" ht="31.5" hidden="1">
      <c r="A16" s="20" t="s">
        <v>46</v>
      </c>
      <c r="B16" s="9" t="s">
        <v>47</v>
      </c>
      <c r="C16" s="32"/>
      <c r="D16" s="31">
        <f t="shared" si="0"/>
        <v>0</v>
      </c>
      <c r="E16" s="32"/>
    </row>
    <row r="17" spans="1:5" ht="33" customHeight="1" hidden="1">
      <c r="A17" s="20" t="s">
        <v>88</v>
      </c>
      <c r="B17" s="8" t="s">
        <v>89</v>
      </c>
      <c r="C17" s="32"/>
      <c r="D17" s="31">
        <f t="shared" si="0"/>
        <v>0</v>
      </c>
      <c r="E17" s="32"/>
    </row>
    <row r="18" spans="1:5" ht="33" customHeight="1">
      <c r="A18" s="20" t="s">
        <v>115</v>
      </c>
      <c r="B18" s="8" t="s">
        <v>116</v>
      </c>
      <c r="C18" s="32">
        <v>250000</v>
      </c>
      <c r="D18" s="31">
        <f t="shared" si="0"/>
        <v>0</v>
      </c>
      <c r="E18" s="32">
        <v>250000</v>
      </c>
    </row>
    <row r="19" spans="1:5" ht="16.5">
      <c r="A19" s="21" t="s">
        <v>10</v>
      </c>
      <c r="B19" s="10" t="s">
        <v>32</v>
      </c>
      <c r="C19" s="33">
        <f>SUM(C20:C45)</f>
        <v>492780.7</v>
      </c>
      <c r="D19" s="31">
        <f t="shared" si="0"/>
        <v>-1210.2999999999302</v>
      </c>
      <c r="E19" s="33">
        <f>SUM(E20:E45)</f>
        <v>491570.4000000001</v>
      </c>
    </row>
    <row r="20" spans="1:5" ht="55.5" customHeight="1">
      <c r="A20" s="20"/>
      <c r="B20" s="13" t="s">
        <v>93</v>
      </c>
      <c r="C20" s="32">
        <v>172.5</v>
      </c>
      <c r="D20" s="31">
        <f t="shared" si="0"/>
        <v>0</v>
      </c>
      <c r="E20" s="32">
        <v>172.5</v>
      </c>
    </row>
    <row r="21" spans="1:5" ht="32.25" customHeight="1">
      <c r="A21" s="20"/>
      <c r="B21" s="8" t="s">
        <v>90</v>
      </c>
      <c r="C21" s="32">
        <v>26713.3</v>
      </c>
      <c r="D21" s="31">
        <f t="shared" si="0"/>
        <v>0</v>
      </c>
      <c r="E21" s="32">
        <v>26713.3</v>
      </c>
    </row>
    <row r="22" spans="1:5" ht="31.5">
      <c r="A22" s="20"/>
      <c r="B22" s="8" t="s">
        <v>61</v>
      </c>
      <c r="C22" s="32">
        <v>352.8</v>
      </c>
      <c r="D22" s="31">
        <f t="shared" si="0"/>
        <v>0</v>
      </c>
      <c r="E22" s="32">
        <v>352.8</v>
      </c>
    </row>
    <row r="23" spans="1:5" ht="48.75" customHeight="1">
      <c r="A23" s="20"/>
      <c r="B23" s="8" t="s">
        <v>94</v>
      </c>
      <c r="C23" s="32">
        <v>1594.1</v>
      </c>
      <c r="D23" s="31">
        <f t="shared" si="0"/>
        <v>56.40000000000009</v>
      </c>
      <c r="E23" s="32">
        <v>1650.5</v>
      </c>
    </row>
    <row r="24" spans="1:5" ht="48" customHeight="1">
      <c r="A24" s="20"/>
      <c r="B24" s="8" t="s">
        <v>95</v>
      </c>
      <c r="C24" s="32">
        <v>12676</v>
      </c>
      <c r="D24" s="31">
        <f t="shared" si="0"/>
        <v>-6108.7</v>
      </c>
      <c r="E24" s="32">
        <v>6567.3</v>
      </c>
    </row>
    <row r="25" spans="1:5" ht="48.75" customHeight="1">
      <c r="A25" s="20"/>
      <c r="B25" s="8" t="s">
        <v>96</v>
      </c>
      <c r="C25" s="32">
        <v>657.8</v>
      </c>
      <c r="D25" s="31">
        <f t="shared" si="0"/>
        <v>-657.8</v>
      </c>
      <c r="E25" s="32">
        <v>0</v>
      </c>
    </row>
    <row r="26" spans="1:5" ht="47.25">
      <c r="A26" s="20"/>
      <c r="B26" s="8" t="s">
        <v>69</v>
      </c>
      <c r="C26" s="32">
        <v>150</v>
      </c>
      <c r="D26" s="31">
        <f t="shared" si="0"/>
        <v>0</v>
      </c>
      <c r="E26" s="32">
        <v>150</v>
      </c>
    </row>
    <row r="27" spans="1:5" ht="45.75" customHeight="1">
      <c r="A27" s="20"/>
      <c r="B27" s="8" t="s">
        <v>97</v>
      </c>
      <c r="C27" s="32">
        <v>5022.6</v>
      </c>
      <c r="D27" s="31">
        <f t="shared" si="0"/>
        <v>-0.2000000000007276</v>
      </c>
      <c r="E27" s="32">
        <v>5022.4</v>
      </c>
    </row>
    <row r="28" spans="1:5" ht="34.5" customHeight="1">
      <c r="A28" s="20"/>
      <c r="B28" s="8" t="s">
        <v>109</v>
      </c>
      <c r="C28" s="32">
        <v>161366.6</v>
      </c>
      <c r="D28" s="31">
        <f t="shared" si="0"/>
        <v>0</v>
      </c>
      <c r="E28" s="32">
        <v>161366.6</v>
      </c>
    </row>
    <row r="29" spans="1:5" ht="47.25">
      <c r="A29" s="20"/>
      <c r="B29" s="8" t="s">
        <v>108</v>
      </c>
      <c r="C29" s="32">
        <v>94345.4</v>
      </c>
      <c r="D29" s="31">
        <f t="shared" si="0"/>
        <v>0</v>
      </c>
      <c r="E29" s="32">
        <v>94345.4</v>
      </c>
    </row>
    <row r="30" spans="1:5" ht="31.5" customHeight="1">
      <c r="A30" s="20"/>
      <c r="B30" s="8" t="s">
        <v>105</v>
      </c>
      <c r="C30" s="32">
        <v>164556.9</v>
      </c>
      <c r="D30" s="31">
        <f t="shared" si="0"/>
        <v>0</v>
      </c>
      <c r="E30" s="32">
        <v>164556.9</v>
      </c>
    </row>
    <row r="31" spans="1:5" ht="32.25" customHeight="1">
      <c r="A31" s="20"/>
      <c r="B31" s="8" t="s">
        <v>110</v>
      </c>
      <c r="C31" s="32">
        <v>25172.7</v>
      </c>
      <c r="D31" s="31">
        <f t="shared" si="0"/>
        <v>0</v>
      </c>
      <c r="E31" s="32">
        <v>25172.7</v>
      </c>
    </row>
    <row r="32" spans="1:5" ht="33.75" customHeight="1">
      <c r="A32" s="20"/>
      <c r="B32" s="8" t="s">
        <v>121</v>
      </c>
      <c r="C32" s="32">
        <v>0</v>
      </c>
      <c r="D32" s="31">
        <f t="shared" si="0"/>
        <v>4000</v>
      </c>
      <c r="E32" s="32">
        <v>4000</v>
      </c>
    </row>
    <row r="33" spans="1:5" ht="63" hidden="1">
      <c r="A33" s="20"/>
      <c r="B33" s="8" t="s">
        <v>60</v>
      </c>
      <c r="C33" s="32"/>
      <c r="D33" s="31">
        <f t="shared" si="0"/>
        <v>0</v>
      </c>
      <c r="E33" s="32"/>
    </row>
    <row r="34" spans="1:5" ht="63" customHeight="1" hidden="1">
      <c r="A34" s="20"/>
      <c r="B34" s="8" t="s">
        <v>68</v>
      </c>
      <c r="C34" s="32"/>
      <c r="D34" s="31">
        <f t="shared" si="0"/>
        <v>0</v>
      </c>
      <c r="E34" s="32"/>
    </row>
    <row r="35" spans="1:5" ht="47.25" hidden="1">
      <c r="A35" s="20"/>
      <c r="B35" s="13" t="s">
        <v>65</v>
      </c>
      <c r="C35" s="32"/>
      <c r="D35" s="31">
        <f t="shared" si="0"/>
        <v>0</v>
      </c>
      <c r="E35" s="32"/>
    </row>
    <row r="36" spans="1:5" ht="33.75" customHeight="1" hidden="1">
      <c r="A36" s="21"/>
      <c r="B36" s="14" t="s">
        <v>66</v>
      </c>
      <c r="C36" s="32"/>
      <c r="D36" s="31">
        <f t="shared" si="0"/>
        <v>0</v>
      </c>
      <c r="E36" s="32"/>
    </row>
    <row r="37" spans="1:5" ht="31.5" hidden="1">
      <c r="A37" s="20"/>
      <c r="B37" s="8" t="s">
        <v>33</v>
      </c>
      <c r="C37" s="32"/>
      <c r="D37" s="31">
        <f t="shared" si="0"/>
        <v>0</v>
      </c>
      <c r="E37" s="32"/>
    </row>
    <row r="38" spans="1:5" ht="30.75" customHeight="1" hidden="1">
      <c r="A38" s="20"/>
      <c r="B38" s="8" t="s">
        <v>67</v>
      </c>
      <c r="C38" s="32"/>
      <c r="D38" s="31">
        <f t="shared" si="0"/>
        <v>0</v>
      </c>
      <c r="E38" s="32"/>
    </row>
    <row r="39" spans="1:5" ht="63" hidden="1">
      <c r="A39" s="20"/>
      <c r="B39" s="8" t="s">
        <v>70</v>
      </c>
      <c r="C39" s="32"/>
      <c r="D39" s="31">
        <f t="shared" si="0"/>
        <v>0</v>
      </c>
      <c r="E39" s="32"/>
    </row>
    <row r="40" spans="1:5" ht="31.5" hidden="1">
      <c r="A40" s="20"/>
      <c r="B40" s="8" t="s">
        <v>111</v>
      </c>
      <c r="C40" s="32"/>
      <c r="D40" s="31">
        <f t="shared" si="0"/>
        <v>0</v>
      </c>
      <c r="E40" s="32"/>
    </row>
    <row r="41" spans="1:5" ht="31.5" hidden="1">
      <c r="A41" s="20"/>
      <c r="B41" s="8" t="s">
        <v>34</v>
      </c>
      <c r="C41" s="32"/>
      <c r="D41" s="31">
        <f t="shared" si="0"/>
        <v>0</v>
      </c>
      <c r="E41" s="32"/>
    </row>
    <row r="42" spans="1:5" ht="31.5" hidden="1">
      <c r="A42" s="20"/>
      <c r="B42" s="8" t="s">
        <v>55</v>
      </c>
      <c r="C42" s="32"/>
      <c r="D42" s="31">
        <f t="shared" si="0"/>
        <v>0</v>
      </c>
      <c r="E42" s="32"/>
    </row>
    <row r="43" spans="1:5" ht="35.25" customHeight="1" hidden="1">
      <c r="A43" s="20"/>
      <c r="B43" s="8" t="s">
        <v>58</v>
      </c>
      <c r="C43" s="32"/>
      <c r="D43" s="31">
        <f t="shared" si="0"/>
        <v>0</v>
      </c>
      <c r="E43" s="32"/>
    </row>
    <row r="44" spans="1:5" ht="32.25" customHeight="1">
      <c r="A44" s="20"/>
      <c r="B44" s="8" t="s">
        <v>122</v>
      </c>
      <c r="C44" s="32">
        <v>0</v>
      </c>
      <c r="D44" s="31">
        <f t="shared" si="0"/>
        <v>1500</v>
      </c>
      <c r="E44" s="32">
        <v>1500</v>
      </c>
    </row>
    <row r="45" spans="1:5" ht="49.5" customHeight="1" hidden="1">
      <c r="A45" s="20"/>
      <c r="B45" s="8" t="s">
        <v>59</v>
      </c>
      <c r="C45" s="32"/>
      <c r="D45" s="31">
        <f t="shared" si="0"/>
        <v>0</v>
      </c>
      <c r="E45" s="32"/>
    </row>
    <row r="46" spans="1:5" ht="31.5">
      <c r="A46" s="28" t="s">
        <v>11</v>
      </c>
      <c r="B46" s="29" t="s">
        <v>117</v>
      </c>
      <c r="C46" s="34">
        <f>SUM(C47:C52,C74:C78,C79)</f>
        <v>2194166.2</v>
      </c>
      <c r="D46" s="31">
        <f t="shared" si="0"/>
        <v>28619.19999999972</v>
      </c>
      <c r="E46" s="34">
        <f>SUM(E47:E52,E74:E78,E79)</f>
        <v>2222785.4</v>
      </c>
    </row>
    <row r="47" spans="1:5" ht="33" customHeight="1">
      <c r="A47" s="20" t="s">
        <v>12</v>
      </c>
      <c r="B47" s="27" t="s">
        <v>30</v>
      </c>
      <c r="C47" s="32">
        <v>202217.3</v>
      </c>
      <c r="D47" s="31">
        <f t="shared" si="0"/>
        <v>0</v>
      </c>
      <c r="E47" s="32">
        <v>202217.3</v>
      </c>
    </row>
    <row r="48" spans="1:5" ht="47.25" hidden="1">
      <c r="A48" s="20" t="s">
        <v>57</v>
      </c>
      <c r="B48" s="8" t="s">
        <v>98</v>
      </c>
      <c r="C48" s="32"/>
      <c r="D48" s="31">
        <f t="shared" si="0"/>
        <v>0</v>
      </c>
      <c r="E48" s="32"/>
    </row>
    <row r="49" spans="1:5" ht="45.75" customHeight="1">
      <c r="A49" s="20" t="s">
        <v>56</v>
      </c>
      <c r="B49" s="8" t="s">
        <v>77</v>
      </c>
      <c r="C49" s="32">
        <v>0.1</v>
      </c>
      <c r="D49" s="31">
        <f t="shared" si="0"/>
        <v>0</v>
      </c>
      <c r="E49" s="32">
        <v>0.1</v>
      </c>
    </row>
    <row r="50" spans="1:5" s="4" customFormat="1" ht="33.75" customHeight="1">
      <c r="A50" s="20" t="s">
        <v>13</v>
      </c>
      <c r="B50" s="8" t="s">
        <v>35</v>
      </c>
      <c r="C50" s="35">
        <v>24418</v>
      </c>
      <c r="D50" s="31">
        <f t="shared" si="0"/>
        <v>-1229.7000000000007</v>
      </c>
      <c r="E50" s="35">
        <v>23188.3</v>
      </c>
    </row>
    <row r="51" spans="1:5" s="4" customFormat="1" ht="47.25">
      <c r="A51" s="20" t="s">
        <v>14</v>
      </c>
      <c r="B51" s="8" t="s">
        <v>15</v>
      </c>
      <c r="C51" s="35">
        <v>42603.6</v>
      </c>
      <c r="D51" s="31">
        <f t="shared" si="0"/>
        <v>-3439.9000000000015</v>
      </c>
      <c r="E51" s="35">
        <v>39163.7</v>
      </c>
    </row>
    <row r="52" spans="1:5" s="4" customFormat="1" ht="33" customHeight="1">
      <c r="A52" s="20" t="s">
        <v>16</v>
      </c>
      <c r="B52" s="8" t="s">
        <v>17</v>
      </c>
      <c r="C52" s="33">
        <f>SUM(C53:C73)</f>
        <v>1791176.0999999999</v>
      </c>
      <c r="D52" s="31">
        <f t="shared" si="0"/>
        <v>34441.30000000005</v>
      </c>
      <c r="E52" s="33">
        <f>SUM(E53:E73)</f>
        <v>1825617.4</v>
      </c>
    </row>
    <row r="53" spans="1:5" s="4" customFormat="1" ht="101.25" customHeight="1" hidden="1">
      <c r="A53" s="20"/>
      <c r="B53" s="8" t="s">
        <v>64</v>
      </c>
      <c r="C53" s="35"/>
      <c r="D53" s="31">
        <f t="shared" si="0"/>
        <v>0</v>
      </c>
      <c r="E53" s="35"/>
    </row>
    <row r="54" spans="1:5" ht="79.5" customHeight="1">
      <c r="A54" s="20"/>
      <c r="B54" s="8" t="s">
        <v>71</v>
      </c>
      <c r="C54" s="32">
        <v>1026.6</v>
      </c>
      <c r="D54" s="31">
        <f t="shared" si="0"/>
        <v>0</v>
      </c>
      <c r="E54" s="32">
        <v>1026.6</v>
      </c>
    </row>
    <row r="55" spans="1:5" ht="48.75" customHeight="1">
      <c r="A55" s="20"/>
      <c r="B55" s="8" t="s">
        <v>72</v>
      </c>
      <c r="C55" s="32">
        <v>1160</v>
      </c>
      <c r="D55" s="31">
        <f t="shared" si="0"/>
        <v>-58</v>
      </c>
      <c r="E55" s="35">
        <v>1102</v>
      </c>
    </row>
    <row r="56" spans="1:5" s="4" customFormat="1" ht="48.75" customHeight="1">
      <c r="A56" s="20"/>
      <c r="B56" s="8" t="s">
        <v>73</v>
      </c>
      <c r="C56" s="35">
        <v>1775.2</v>
      </c>
      <c r="D56" s="31">
        <f t="shared" si="0"/>
        <v>0</v>
      </c>
      <c r="E56" s="35">
        <v>1775.2</v>
      </c>
    </row>
    <row r="57" spans="1:5" s="4" customFormat="1" ht="66.75" customHeight="1">
      <c r="A57" s="20"/>
      <c r="B57" s="8" t="s">
        <v>74</v>
      </c>
      <c r="C57" s="35">
        <v>277.7</v>
      </c>
      <c r="D57" s="31">
        <f t="shared" si="0"/>
        <v>0</v>
      </c>
      <c r="E57" s="35">
        <v>277.7</v>
      </c>
    </row>
    <row r="58" spans="1:5" ht="67.5" customHeight="1">
      <c r="A58" s="20"/>
      <c r="B58" s="8" t="s">
        <v>75</v>
      </c>
      <c r="C58" s="32">
        <v>0.7</v>
      </c>
      <c r="D58" s="31">
        <f t="shared" si="0"/>
        <v>0</v>
      </c>
      <c r="E58" s="32">
        <v>0.7</v>
      </c>
    </row>
    <row r="59" spans="1:5" ht="80.25" customHeight="1">
      <c r="A59" s="21"/>
      <c r="B59" s="8" t="s">
        <v>81</v>
      </c>
      <c r="C59" s="32">
        <v>123803.4</v>
      </c>
      <c r="D59" s="31">
        <f t="shared" si="0"/>
        <v>271.3000000000029</v>
      </c>
      <c r="E59" s="32">
        <v>124074.7</v>
      </c>
    </row>
    <row r="60" spans="1:5" ht="63">
      <c r="A60" s="20"/>
      <c r="B60" s="8" t="s">
        <v>19</v>
      </c>
      <c r="C60" s="32">
        <v>2976.2</v>
      </c>
      <c r="D60" s="31">
        <f t="shared" si="0"/>
        <v>-360</v>
      </c>
      <c r="E60" s="32">
        <v>2616.2</v>
      </c>
    </row>
    <row r="61" spans="1:5" ht="97.5" customHeight="1">
      <c r="A61" s="20"/>
      <c r="B61" s="8" t="s">
        <v>20</v>
      </c>
      <c r="C61" s="32">
        <v>118524.3</v>
      </c>
      <c r="D61" s="31">
        <f t="shared" si="0"/>
        <v>3261.899999999994</v>
      </c>
      <c r="E61" s="32">
        <v>121786.2</v>
      </c>
    </row>
    <row r="62" spans="1:5" ht="141.75">
      <c r="A62" s="20"/>
      <c r="B62" s="8" t="s">
        <v>18</v>
      </c>
      <c r="C62" s="32">
        <v>6127.2</v>
      </c>
      <c r="D62" s="31">
        <f t="shared" si="0"/>
        <v>9.699999999999818</v>
      </c>
      <c r="E62" s="32">
        <v>6136.9</v>
      </c>
    </row>
    <row r="63" spans="1:5" ht="47.25" hidden="1">
      <c r="A63" s="20"/>
      <c r="B63" s="8" t="s">
        <v>100</v>
      </c>
      <c r="C63" s="32"/>
      <c r="D63" s="31">
        <f t="shared" si="0"/>
        <v>0</v>
      </c>
      <c r="E63" s="32"/>
    </row>
    <row r="64" spans="1:5" ht="81" customHeight="1">
      <c r="A64" s="20"/>
      <c r="B64" s="24" t="s">
        <v>123</v>
      </c>
      <c r="C64" s="32">
        <v>25566.1</v>
      </c>
      <c r="D64" s="31">
        <f t="shared" si="0"/>
        <v>-10908.899999999998</v>
      </c>
      <c r="E64" s="32">
        <v>14657.2</v>
      </c>
    </row>
    <row r="65" spans="1:5" ht="24.75" customHeight="1">
      <c r="A65" s="25"/>
      <c r="B65" s="26" t="s">
        <v>21</v>
      </c>
      <c r="C65" s="32">
        <v>947621.5</v>
      </c>
      <c r="D65" s="31">
        <f t="shared" si="0"/>
        <v>1992.8000000000466</v>
      </c>
      <c r="E65" s="32">
        <v>949614.3</v>
      </c>
    </row>
    <row r="66" spans="1:5" ht="46.5" customHeight="1">
      <c r="A66" s="22"/>
      <c r="B66" s="15" t="s">
        <v>99</v>
      </c>
      <c r="C66" s="32">
        <v>902.7</v>
      </c>
      <c r="D66" s="31">
        <f t="shared" si="0"/>
        <v>0</v>
      </c>
      <c r="E66" s="32">
        <v>902.7</v>
      </c>
    </row>
    <row r="67" spans="1:5" ht="82.5" customHeight="1">
      <c r="A67" s="20"/>
      <c r="B67" s="8" t="s">
        <v>124</v>
      </c>
      <c r="C67" s="32">
        <v>540371.5</v>
      </c>
      <c r="D67" s="31">
        <f t="shared" si="0"/>
        <v>44030.90000000002</v>
      </c>
      <c r="E67" s="32">
        <v>584402.4</v>
      </c>
    </row>
    <row r="68" spans="1:5" ht="63" customHeight="1">
      <c r="A68" s="22"/>
      <c r="B68" s="15" t="s">
        <v>76</v>
      </c>
      <c r="C68" s="32">
        <v>495</v>
      </c>
      <c r="D68" s="31">
        <f t="shared" si="0"/>
        <v>0</v>
      </c>
      <c r="E68" s="32">
        <v>495</v>
      </c>
    </row>
    <row r="69" spans="1:5" s="4" customFormat="1" ht="80.25" customHeight="1">
      <c r="A69" s="20"/>
      <c r="B69" s="8" t="s">
        <v>63</v>
      </c>
      <c r="C69" s="35">
        <v>6818.7</v>
      </c>
      <c r="D69" s="31">
        <f t="shared" si="0"/>
        <v>0</v>
      </c>
      <c r="E69" s="35">
        <v>6818.7</v>
      </c>
    </row>
    <row r="70" spans="1:5" s="4" customFormat="1" ht="90.75" customHeight="1">
      <c r="A70" s="20"/>
      <c r="B70" s="24" t="s">
        <v>107</v>
      </c>
      <c r="C70" s="35">
        <v>7685.2</v>
      </c>
      <c r="D70" s="31">
        <f t="shared" si="0"/>
        <v>201.30000000000018</v>
      </c>
      <c r="E70" s="35">
        <v>7886.5</v>
      </c>
    </row>
    <row r="71" spans="1:5" s="4" customFormat="1" ht="63.75" customHeight="1">
      <c r="A71" s="20"/>
      <c r="B71" s="8" t="s">
        <v>125</v>
      </c>
      <c r="C71" s="35">
        <v>5548.8</v>
      </c>
      <c r="D71" s="31">
        <f aca="true" t="shared" si="1" ref="D71:D89">E71-C71</f>
        <v>-3920.7000000000003</v>
      </c>
      <c r="E71" s="35">
        <v>1628.1</v>
      </c>
    </row>
    <row r="72" spans="1:5" s="4" customFormat="1" ht="63.75" customHeight="1">
      <c r="A72" s="20"/>
      <c r="B72" s="8" t="s">
        <v>112</v>
      </c>
      <c r="C72" s="35">
        <v>112.3</v>
      </c>
      <c r="D72" s="31">
        <f t="shared" si="1"/>
        <v>0</v>
      </c>
      <c r="E72" s="35">
        <v>112.3</v>
      </c>
    </row>
    <row r="73" spans="1:5" s="4" customFormat="1" ht="84" customHeight="1">
      <c r="A73" s="20"/>
      <c r="B73" s="15" t="s">
        <v>126</v>
      </c>
      <c r="C73" s="35">
        <v>383</v>
      </c>
      <c r="D73" s="31">
        <f t="shared" si="1"/>
        <v>-79</v>
      </c>
      <c r="E73" s="35">
        <v>304</v>
      </c>
    </row>
    <row r="74" spans="1:5" ht="65.25" customHeight="1" hidden="1">
      <c r="A74" s="20" t="s">
        <v>101</v>
      </c>
      <c r="B74" s="15" t="s">
        <v>103</v>
      </c>
      <c r="C74" s="32">
        <v>0</v>
      </c>
      <c r="D74" s="31">
        <f t="shared" si="1"/>
        <v>0</v>
      </c>
      <c r="E74" s="32">
        <v>0</v>
      </c>
    </row>
    <row r="75" spans="1:5" s="4" customFormat="1" ht="49.5" customHeight="1">
      <c r="A75" s="20" t="s">
        <v>45</v>
      </c>
      <c r="B75" s="8" t="s">
        <v>50</v>
      </c>
      <c r="C75" s="35">
        <v>46488.7</v>
      </c>
      <c r="D75" s="31">
        <f t="shared" si="1"/>
        <v>2521.5</v>
      </c>
      <c r="E75" s="35">
        <v>49010.2</v>
      </c>
    </row>
    <row r="76" spans="1:5" s="4" customFormat="1" ht="62.25" customHeight="1">
      <c r="A76" s="20" t="s">
        <v>22</v>
      </c>
      <c r="B76" s="8" t="s">
        <v>23</v>
      </c>
      <c r="C76" s="35">
        <v>52294.2</v>
      </c>
      <c r="D76" s="31">
        <f t="shared" si="1"/>
        <v>-4968.5999999999985</v>
      </c>
      <c r="E76" s="35">
        <v>47325.6</v>
      </c>
    </row>
    <row r="77" spans="1:5" s="4" customFormat="1" ht="15.75" customHeight="1">
      <c r="A77" s="20" t="s">
        <v>24</v>
      </c>
      <c r="B77" s="8" t="s">
        <v>36</v>
      </c>
      <c r="C77" s="35">
        <v>6805.8</v>
      </c>
      <c r="D77" s="31">
        <f t="shared" si="1"/>
        <v>0</v>
      </c>
      <c r="E77" s="35">
        <v>6805.8</v>
      </c>
    </row>
    <row r="78" spans="1:5" ht="100.5" customHeight="1">
      <c r="A78" s="20" t="s">
        <v>48</v>
      </c>
      <c r="B78" s="8" t="s">
        <v>104</v>
      </c>
      <c r="C78" s="32">
        <v>16894.7</v>
      </c>
      <c r="D78" s="31">
        <f t="shared" si="1"/>
        <v>1294.5999999999985</v>
      </c>
      <c r="E78" s="32">
        <v>18189.3</v>
      </c>
    </row>
    <row r="79" spans="1:5" ht="78" customHeight="1">
      <c r="A79" s="20" t="s">
        <v>49</v>
      </c>
      <c r="B79" s="8" t="s">
        <v>53</v>
      </c>
      <c r="C79" s="32">
        <v>11267.7</v>
      </c>
      <c r="D79" s="31">
        <f t="shared" si="1"/>
        <v>0</v>
      </c>
      <c r="E79" s="32">
        <v>11267.7</v>
      </c>
    </row>
    <row r="80" spans="1:5" ht="17.25" customHeight="1">
      <c r="A80" s="21" t="s">
        <v>26</v>
      </c>
      <c r="B80" s="11" t="s">
        <v>27</v>
      </c>
      <c r="C80" s="34">
        <f>SUM(C81:C86)</f>
        <v>971</v>
      </c>
      <c r="D80" s="31">
        <f t="shared" si="1"/>
        <v>585.7</v>
      </c>
      <c r="E80" s="34">
        <f>SUM(E81:E86)</f>
        <v>1556.7</v>
      </c>
    </row>
    <row r="81" spans="1:5" ht="47.25" hidden="1">
      <c r="A81" s="20" t="s">
        <v>40</v>
      </c>
      <c r="B81" s="8" t="s">
        <v>41</v>
      </c>
      <c r="C81" s="32"/>
      <c r="D81" s="31">
        <f t="shared" si="1"/>
        <v>0</v>
      </c>
      <c r="E81" s="32"/>
    </row>
    <row r="82" spans="1:5" ht="46.5" customHeight="1">
      <c r="A82" s="20" t="s">
        <v>82</v>
      </c>
      <c r="B82" s="8" t="s">
        <v>83</v>
      </c>
      <c r="C82" s="32">
        <v>771</v>
      </c>
      <c r="D82" s="31">
        <f t="shared" si="1"/>
        <v>0</v>
      </c>
      <c r="E82" s="32">
        <v>771</v>
      </c>
    </row>
    <row r="83" spans="1:5" ht="47.25" hidden="1">
      <c r="A83" s="20" t="s">
        <v>54</v>
      </c>
      <c r="B83" s="8" t="s">
        <v>113</v>
      </c>
      <c r="C83" s="32"/>
      <c r="D83" s="31">
        <f t="shared" si="1"/>
        <v>0</v>
      </c>
      <c r="E83" s="32"/>
    </row>
    <row r="84" spans="1:5" ht="78.75" hidden="1">
      <c r="A84" s="20" t="s">
        <v>78</v>
      </c>
      <c r="B84" s="8" t="s">
        <v>114</v>
      </c>
      <c r="C84" s="32"/>
      <c r="D84" s="31">
        <f t="shared" si="1"/>
        <v>0</v>
      </c>
      <c r="E84" s="32"/>
    </row>
    <row r="85" spans="1:5" ht="78.75" hidden="1">
      <c r="A85" s="20" t="s">
        <v>79</v>
      </c>
      <c r="B85" s="8" t="s">
        <v>80</v>
      </c>
      <c r="C85" s="32"/>
      <c r="D85" s="31">
        <f t="shared" si="1"/>
        <v>0</v>
      </c>
      <c r="E85" s="32"/>
    </row>
    <row r="86" spans="1:5" ht="31.5">
      <c r="A86" s="20" t="s">
        <v>28</v>
      </c>
      <c r="B86" s="8" t="s">
        <v>29</v>
      </c>
      <c r="C86" s="32">
        <v>200</v>
      </c>
      <c r="D86" s="31">
        <f t="shared" si="1"/>
        <v>585.7</v>
      </c>
      <c r="E86" s="35">
        <f>200+85.7+500</f>
        <v>785.7</v>
      </c>
    </row>
    <row r="87" spans="1:5" ht="31.5">
      <c r="A87" s="20" t="s">
        <v>43</v>
      </c>
      <c r="B87" s="12" t="s">
        <v>44</v>
      </c>
      <c r="C87" s="36">
        <f>SUM(C88)</f>
        <v>186.2</v>
      </c>
      <c r="D87" s="31">
        <f t="shared" si="1"/>
        <v>0</v>
      </c>
      <c r="E87" s="38">
        <f>SUM(E88)</f>
        <v>186.2</v>
      </c>
    </row>
    <row r="88" spans="1:5" s="4" customFormat="1" ht="31.5" customHeight="1">
      <c r="A88" s="20" t="s">
        <v>38</v>
      </c>
      <c r="B88" s="8" t="s">
        <v>39</v>
      </c>
      <c r="C88" s="35">
        <v>186.2</v>
      </c>
      <c r="D88" s="31">
        <f t="shared" si="1"/>
        <v>0</v>
      </c>
      <c r="E88" s="35">
        <v>186.2</v>
      </c>
    </row>
    <row r="89" spans="1:5" ht="16.5">
      <c r="A89" s="20"/>
      <c r="B89" s="11" t="s">
        <v>25</v>
      </c>
      <c r="C89" s="34">
        <f>SUM(C7,C46,C80,C87)</f>
        <v>2943496.9000000004</v>
      </c>
      <c r="D89" s="31">
        <f t="shared" si="1"/>
        <v>40043.799999999814</v>
      </c>
      <c r="E89" s="34">
        <f>SUM(E7,E46,E80,E87)</f>
        <v>2983540.7</v>
      </c>
    </row>
    <row r="90" spans="1:2" ht="15.75">
      <c r="A90" s="23"/>
      <c r="B90" s="5"/>
    </row>
    <row r="91" spans="1:2" ht="15.75">
      <c r="A91" s="18"/>
      <c r="B91" s="6"/>
    </row>
    <row r="92" spans="1:2" ht="15.75">
      <c r="A92" s="18"/>
      <c r="B92" s="6"/>
    </row>
    <row r="93" spans="1:2" ht="15.75">
      <c r="A93" s="18"/>
      <c r="B93" s="6"/>
    </row>
    <row r="94" spans="1:2" ht="15.75">
      <c r="A94" s="18"/>
      <c r="B94" s="6"/>
    </row>
    <row r="95" spans="1:2" ht="15.75">
      <c r="A95" s="18"/>
      <c r="B95" s="6"/>
    </row>
    <row r="96" spans="1:2" ht="15.75">
      <c r="A96" s="18"/>
      <c r="B96" s="6"/>
    </row>
  </sheetData>
  <sheetProtection/>
  <mergeCells count="7">
    <mergeCell ref="C1:E1"/>
    <mergeCell ref="A4:A5"/>
    <mergeCell ref="B4:B5"/>
    <mergeCell ref="C4:C5"/>
    <mergeCell ref="D4:D5"/>
    <mergeCell ref="E4:E5"/>
    <mergeCell ref="A2:E2"/>
  </mergeCells>
  <printOptions/>
  <pageMargins left="1.1811023622047245" right="0.3937007874015748" top="0.3937007874015748" bottom="0.3937007874015748" header="0.31496062992125984" footer="0.1968503937007874"/>
  <pageSetup fitToHeight="3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aakupriyanova</cp:lastModifiedBy>
  <cp:lastPrinted>2013-12-12T11:50:22Z</cp:lastPrinted>
  <dcterms:created xsi:type="dcterms:W3CDTF">1996-10-08T23:32:33Z</dcterms:created>
  <dcterms:modified xsi:type="dcterms:W3CDTF">2013-12-12T11:50:23Z</dcterms:modified>
  <cp:category/>
  <cp:version/>
  <cp:contentType/>
  <cp:contentStatus/>
</cp:coreProperties>
</file>