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.1" sheetId="1" r:id="rId1"/>
  </sheets>
  <definedNames>
    <definedName name="_xlnm.Print_Area" localSheetId="0">'прил.1'!$A$1:$I$38</definedName>
  </definedNames>
  <calcPr fullCalcOnLoad="1" fullPrecision="0"/>
</workbook>
</file>

<file path=xl/sharedStrings.xml><?xml version="1.0" encoding="utf-8"?>
<sst xmlns="http://schemas.openxmlformats.org/spreadsheetml/2006/main" count="70" uniqueCount="66">
  <si>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</si>
  <si>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</si>
  <si>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</si>
  <si>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</si>
  <si>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</si>
  <si>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</si>
  <si>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</si>
  <si>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</si>
  <si>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</si>
  <si>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</si>
  <si>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</si>
  <si>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</si>
  <si>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</si>
  <si>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</si>
  <si>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</si>
  <si>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</si>
  <si>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</si>
  <si>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</si>
  <si>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</si>
  <si>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</si>
  <si>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</si>
  <si>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</si>
  <si>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</si>
  <si>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</si>
  <si>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</si>
  <si>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</si>
  <si>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</si>
  <si>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</si>
  <si>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</si>
  <si>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</si>
  <si>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</si>
  <si>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</si>
  <si>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</si>
  <si>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</si>
  <si>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</si>
  <si>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</si>
  <si>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</si>
  <si>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</si>
  <si>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</si>
  <si>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</si>
  <si>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</si>
  <si>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</si>
  <si>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тыс.рублей</t>
  </si>
  <si>
    <t>Погашение кредитов, предоставленных кредитными организациями в валюте Российской Федерации</t>
  </si>
  <si>
    <t>внутреннего финансирования дефицита городского бюджета на 2013  год</t>
  </si>
  <si>
    <t>000 01 02 00 00 00 0000 800</t>
  </si>
  <si>
    <t>000 01 03 00 00 00 0000 000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</si>
  <si>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</si>
  <si>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</si>
  <si>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</si>
  <si>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Решение ЧГД от 04.12.2012 № 246</t>
  </si>
  <si>
    <t>от 04.12.2012 № 246</t>
  </si>
  <si>
    <t>000 01 03 01 00 00 0000 000</t>
  </si>
  <si>
    <t>000 01 03 01 00 00 0000 800</t>
  </si>
  <si>
    <t>807 01 03 01 00 04 0000 810</t>
  </si>
  <si>
    <t>Бюджетные кредиты от других бюджетов бюджетной  системы Российской Федерации в валюте Российской Федерации</t>
  </si>
  <si>
    <t>к решению Череповецкой</t>
  </si>
  <si>
    <t xml:space="preserve">Изменения </t>
  </si>
  <si>
    <t>Решение ЧГД от 26.03.2013 № 29</t>
  </si>
  <si>
    <t xml:space="preserve">от                        № </t>
  </si>
  <si>
    <t>000 01 03 01 00 00 0000 700</t>
  </si>
  <si>
    <t>807 01 03 01 00 04 0000 710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</si>
  <si>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</si>
  <si>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</si>
  <si>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Сумма</t>
  </si>
  <si>
    <t>Решение ЧГД от 11.06.2013 №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</si>
</sst>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vertical="center"/>
    </xf>
    <xf numFmtId="168" fontId="3" fillId="0" borderId="12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0" xfId="0" applyNumberFormat="1" applyFont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8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68" fontId="3" fillId="24" borderId="10" xfId="0" applyNumberFormat="1" applyFont="1" applyFill="1" applyBorder="1" applyAlignment="1">
      <alignment horizontal="center" vertical="center"/>
    </xf>
    <xf numFmtId="168" fontId="3" fillId="24" borderId="10" xfId="0" applyNumberFormat="1" applyFont="1" applyFill="1" applyBorder="1" applyAlignment="1">
      <alignment horizontal="right" vertical="center" wrapText="1"/>
    </xf>
    <xf numFmtId="168" fontId="3" fillId="2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Zeros="0" tabSelected="1" zoomScaleSheetLayoutView="85" zoomScalePageLayoutView="0" workbookViewId="0" topLeftCell="A1">
      <selection activeCell="G17" sqref="G17"/>
    </sheetView>
  </sheetViews>
  <sheetFormatPr defaultColWidth="9.125" defaultRowHeight="12.75"/>
  <cols>
    <col min="1" max="1" width="31.75390625" style="3" customWidth="1"/>
    <col min="2" max="2" width="77.625" style="3" customWidth="1"/>
    <col min="3" max="3" width="16.75390625" style="4" hidden="1" customWidth="1"/>
    <col min="4" max="4" width="15.25390625" style="12" hidden="1" customWidth="1"/>
    <col min="5" max="5" width="18.875" style="3" hidden="1" customWidth="1"/>
    <col min="6" max="6" width="13.125" style="19" hidden="1" customWidth="1"/>
    <col min="7" max="7" width="28.625" style="3" customWidth="1"/>
    <col min="8" max="8" width="14.375" style="3" customWidth="1"/>
    <col min="9" max="9" width="28.125" style="3" customWidth="1"/>
    <col min="10" max="10" width="13.375" style="3" bestFit="1" customWidth="1"/>
    <col min="11" max="11" width="14.75390625" style="3" bestFit="1" customWidth="1"/>
    <col min="12" max="16384" width="9.125" style="3" customWidth="1"/>
  </cols>
  <sheetData>
    <row r="1" spans="3:10" ht="16.5">
      <c r="C1" s="25"/>
      <c r="D1" s="25"/>
      <c r="E1" s="25"/>
      <c r="F1" s="25"/>
      <c r="G1" s="25"/>
      <c r="H1" s="25"/>
      <c r="I1" s="25" t="s">
        <v>34</v>
      </c>
      <c r="J1" s="25"/>
    </row>
    <row r="2" spans="3:10" ht="16.5">
      <c r="C2" s="25"/>
      <c r="D2" s="26"/>
      <c r="E2" s="25"/>
      <c r="F2" s="26"/>
      <c r="G2" s="25"/>
      <c r="H2" s="26"/>
      <c r="I2" s="25" t="s">
        <v>56</v>
      </c>
      <c r="J2" s="26"/>
    </row>
    <row r="3" spans="3:10" ht="16.5">
      <c r="C3" s="25"/>
      <c r="D3" s="26"/>
      <c r="E3" s="25"/>
      <c r="F3" s="26"/>
      <c r="G3" s="25"/>
      <c r="H3" s="26"/>
      <c r="I3" s="25" t="s">
        <v>18</v>
      </c>
      <c r="J3" s="26"/>
    </row>
    <row r="4" spans="3:10" ht="16.5">
      <c r="C4" s="25"/>
      <c r="D4" s="26"/>
      <c r="E4" s="25"/>
      <c r="F4" s="26"/>
      <c r="G4" s="25"/>
      <c r="H4" s="26"/>
      <c r="I4" s="25" t="s">
        <v>59</v>
      </c>
      <c r="J4" s="26"/>
    </row>
    <row r="5" spans="5:10" ht="16.5">
      <c r="E5" s="4"/>
      <c r="F5" s="18"/>
      <c r="G5" s="4"/>
      <c r="H5" s="18"/>
      <c r="I5" s="4"/>
      <c r="J5" s="18"/>
    </row>
    <row r="6" spans="5:10" ht="16.5">
      <c r="E6" s="4"/>
      <c r="F6" s="18"/>
      <c r="G6" s="4"/>
      <c r="H6" s="18"/>
      <c r="I6" s="4"/>
      <c r="J6" s="18"/>
    </row>
    <row r="7" spans="5:10" ht="16.5">
      <c r="E7" s="4"/>
      <c r="F7" s="18"/>
      <c r="G7" s="4"/>
      <c r="H7" s="18"/>
      <c r="I7" s="4" t="s">
        <v>34</v>
      </c>
      <c r="J7" s="18"/>
    </row>
    <row r="8" spans="5:10" ht="16.5">
      <c r="E8" s="4"/>
      <c r="F8" s="18"/>
      <c r="G8" s="4"/>
      <c r="H8" s="18"/>
      <c r="I8" s="4" t="s">
        <v>35</v>
      </c>
      <c r="J8" s="18"/>
    </row>
    <row r="9" spans="5:10" ht="16.5">
      <c r="E9" s="4"/>
      <c r="F9" s="18"/>
      <c r="G9" s="4"/>
      <c r="H9" s="18"/>
      <c r="I9" s="4" t="s">
        <v>18</v>
      </c>
      <c r="J9" s="18"/>
    </row>
    <row r="10" spans="5:10" ht="16.5">
      <c r="E10" s="4"/>
      <c r="F10" s="18"/>
      <c r="G10" s="4"/>
      <c r="H10" s="18"/>
      <c r="I10" s="4" t="s">
        <v>51</v>
      </c>
      <c r="J10" s="18"/>
    </row>
    <row r="12" ht="16.5">
      <c r="B12" s="5"/>
    </row>
    <row r="13" spans="1:7" ht="16.5">
      <c r="A13" s="29" t="s">
        <v>0</v>
      </c>
      <c r="B13" s="29"/>
      <c r="C13" s="29"/>
      <c r="D13" s="30"/>
      <c r="E13" s="30"/>
      <c r="F13" s="30"/>
      <c r="G13" s="30"/>
    </row>
    <row r="14" spans="1:7" ht="16.5">
      <c r="A14" s="27" t="s">
        <v>44</v>
      </c>
      <c r="B14" s="27"/>
      <c r="C14" s="27"/>
      <c r="D14" s="28"/>
      <c r="E14" s="28"/>
      <c r="F14" s="28"/>
      <c r="G14" s="28"/>
    </row>
    <row r="16" spans="3:9" ht="16.5">
      <c r="C16" s="5"/>
      <c r="E16" s="5"/>
      <c r="G16" s="5"/>
      <c r="I16" s="5" t="s">
        <v>42</v>
      </c>
    </row>
    <row r="17" spans="1:9" ht="94.5" customHeight="1">
      <c r="A17" s="1" t="s">
        <v>10</v>
      </c>
      <c r="B17" s="1" t="s">
        <v>19</v>
      </c>
      <c r="C17" s="11" t="s">
        <v>50</v>
      </c>
      <c r="D17" s="13" t="s">
        <v>57</v>
      </c>
      <c r="E17" s="11" t="s">
        <v>58</v>
      </c>
      <c r="F17" s="20" t="s">
        <v>57</v>
      </c>
      <c r="G17" s="11" t="s">
        <v>65</v>
      </c>
      <c r="H17" s="20" t="s">
        <v>57</v>
      </c>
      <c r="I17" s="24" t="s">
        <v>64</v>
      </c>
    </row>
    <row r="18" spans="1:9" ht="32.25" customHeight="1">
      <c r="A18" s="2" t="s">
        <v>11</v>
      </c>
      <c r="B18" s="2" t="s">
        <v>17</v>
      </c>
      <c r="C18" s="6">
        <f>C19+C30+C39+C24</f>
        <v>329329.4</v>
      </c>
      <c r="D18" s="6">
        <f>D19+D30+D39+D24</f>
        <v>1287.5</v>
      </c>
      <c r="E18" s="9">
        <f>C18+D18</f>
        <v>330616.9</v>
      </c>
      <c r="F18" s="21">
        <f>F19+F30+F39+F24</f>
        <v>0</v>
      </c>
      <c r="G18" s="9">
        <f>E18+F18</f>
        <v>330616.9</v>
      </c>
      <c r="H18" s="21">
        <f>H19+H30+H39+H24</f>
        <v>0</v>
      </c>
      <c r="I18" s="9">
        <f>G18+H18</f>
        <v>330616.9</v>
      </c>
    </row>
    <row r="19" spans="1:9" ht="33" customHeight="1">
      <c r="A19" s="2" t="s">
        <v>27</v>
      </c>
      <c r="B19" s="2" t="s">
        <v>28</v>
      </c>
      <c r="C19" s="6">
        <f>SUM(C20)+C22</f>
        <v>346021.8</v>
      </c>
      <c r="D19" s="6">
        <f>SUM(D20)+D22</f>
        <v>0</v>
      </c>
      <c r="E19" s="9">
        <f aca="true" t="shared" si="0" ref="E19:E38">C19+D19</f>
        <v>346021.8</v>
      </c>
      <c r="F19" s="21">
        <f>SUM(F20)+F22</f>
        <v>-41731</v>
      </c>
      <c r="G19" s="9">
        <f aca="true" t="shared" si="1" ref="G19:G38">E19+F19</f>
        <v>304290.8</v>
      </c>
      <c r="H19" s="21">
        <f>SUM(H20)+H22</f>
        <v>0</v>
      </c>
      <c r="I19" s="23"/>
    </row>
    <row r="20" spans="1:9" ht="45" customHeight="1">
      <c r="A20" s="2" t="s">
        <v>26</v>
      </c>
      <c r="B20" s="2" t="s">
        <v>38</v>
      </c>
      <c r="C20" s="6">
        <f>SUM(C21)</f>
        <v>728740.9</v>
      </c>
      <c r="D20" s="6">
        <f>SUM(D21)</f>
        <v>0</v>
      </c>
      <c r="E20" s="9">
        <f t="shared" si="0"/>
        <v>728740.9</v>
      </c>
      <c r="F20" s="21">
        <f>SUM(F21)</f>
        <v>108269</v>
      </c>
      <c r="G20" s="9">
        <f t="shared" si="1"/>
        <v>837009.9</v>
      </c>
      <c r="H20" s="21">
        <f>SUM(H21)</f>
        <v>0</v>
      </c>
      <c r="I20" s="9">
        <f aca="true" t="shared" si="2" ref="I20:I38">G20+H20</f>
        <v>837009.9</v>
      </c>
    </row>
    <row r="21" spans="1:9" ht="43.5" customHeight="1">
      <c r="A21" s="2" t="s">
        <v>14</v>
      </c>
      <c r="B21" s="2" t="s">
        <v>37</v>
      </c>
      <c r="C21" s="6">
        <v>728740.9</v>
      </c>
      <c r="D21" s="9"/>
      <c r="E21" s="9">
        <f t="shared" si="0"/>
        <v>728740.9</v>
      </c>
      <c r="F21" s="22">
        <f>150000-41731</f>
        <v>108269</v>
      </c>
      <c r="G21" s="9">
        <f t="shared" si="1"/>
        <v>837009.9</v>
      </c>
      <c r="H21" s="22"/>
      <c r="I21" s="9">
        <f t="shared" si="2"/>
        <v>837009.9</v>
      </c>
    </row>
    <row r="22" spans="1:9" ht="41.25" customHeight="1">
      <c r="A22" s="2" t="s">
        <v>45</v>
      </c>
      <c r="B22" s="2" t="s">
        <v>43</v>
      </c>
      <c r="C22" s="6">
        <f>SUM(C23)</f>
        <v>-382719.1</v>
      </c>
      <c r="D22" s="6">
        <f>SUM(D23)</f>
        <v>0</v>
      </c>
      <c r="E22" s="9">
        <f t="shared" si="0"/>
        <v>-382719.1</v>
      </c>
      <c r="F22" s="21">
        <f>SUM(F23)</f>
        <v>-150000</v>
      </c>
      <c r="G22" s="9">
        <f t="shared" si="1"/>
        <v>-532719.1</v>
      </c>
      <c r="H22" s="21">
        <f>SUM(H23)</f>
        <v>0</v>
      </c>
      <c r="I22" s="9">
        <f t="shared" si="2"/>
        <v>-532719.1</v>
      </c>
    </row>
    <row r="23" spans="1:9" ht="42" customHeight="1">
      <c r="A23" s="2" t="s">
        <v>39</v>
      </c>
      <c r="B23" s="2" t="s">
        <v>40</v>
      </c>
      <c r="C23" s="6">
        <v>-382719.1</v>
      </c>
      <c r="D23" s="9"/>
      <c r="E23" s="9">
        <f t="shared" si="0"/>
        <v>-382719.1</v>
      </c>
      <c r="F23" s="22">
        <v>-150000</v>
      </c>
      <c r="G23" s="9">
        <f t="shared" si="1"/>
        <v>-532719.1</v>
      </c>
      <c r="H23" s="22"/>
      <c r="I23" s="9">
        <f t="shared" si="2"/>
        <v>-532719.1</v>
      </c>
    </row>
    <row r="24" spans="1:9" ht="42" customHeight="1">
      <c r="A24" s="2" t="s">
        <v>46</v>
      </c>
      <c r="B24" s="2" t="s">
        <v>47</v>
      </c>
      <c r="C24" s="6">
        <f>C28</f>
        <v>-16692.4</v>
      </c>
      <c r="D24" s="6">
        <f>D28</f>
        <v>0</v>
      </c>
      <c r="E24" s="9">
        <f t="shared" si="0"/>
        <v>-16692.4</v>
      </c>
      <c r="F24" s="21">
        <f>F25</f>
        <v>41731</v>
      </c>
      <c r="G24" s="9">
        <f t="shared" si="1"/>
        <v>25038.6</v>
      </c>
      <c r="H24" s="21">
        <f>H25</f>
        <v>0</v>
      </c>
      <c r="I24" s="9">
        <f t="shared" si="2"/>
        <v>25038.6</v>
      </c>
    </row>
    <row r="25" spans="1:9" ht="42" customHeight="1">
      <c r="A25" s="2" t="s">
        <v>52</v>
      </c>
      <c r="B25" s="2" t="s">
        <v>55</v>
      </c>
      <c r="C25" s="6">
        <f>C28</f>
        <v>-16692.4</v>
      </c>
      <c r="D25" s="6"/>
      <c r="E25" s="6">
        <f>E28</f>
        <v>-16692.4</v>
      </c>
      <c r="F25" s="21">
        <f>F26+F28</f>
        <v>41731</v>
      </c>
      <c r="G25" s="9">
        <f t="shared" si="1"/>
        <v>25038.6</v>
      </c>
      <c r="H25" s="21">
        <f>H26+H28</f>
        <v>0</v>
      </c>
      <c r="I25" s="9">
        <f t="shared" si="2"/>
        <v>25038.6</v>
      </c>
    </row>
    <row r="26" spans="1:9" ht="42" customHeight="1">
      <c r="A26" s="2" t="s">
        <v>60</v>
      </c>
      <c r="B26" s="16" t="s">
        <v>62</v>
      </c>
      <c r="C26" s="6"/>
      <c r="D26" s="6"/>
      <c r="E26" s="6"/>
      <c r="F26" s="21">
        <f>F27</f>
        <v>41731</v>
      </c>
      <c r="G26" s="9">
        <f t="shared" si="1"/>
        <v>41731</v>
      </c>
      <c r="H26" s="21">
        <f>H27</f>
        <v>0</v>
      </c>
      <c r="I26" s="9">
        <f t="shared" si="2"/>
        <v>41731</v>
      </c>
    </row>
    <row r="27" spans="1:9" ht="49.5" customHeight="1">
      <c r="A27" s="2" t="s">
        <v>61</v>
      </c>
      <c r="B27" s="17" t="s">
        <v>63</v>
      </c>
      <c r="C27" s="6"/>
      <c r="D27" s="6"/>
      <c r="E27" s="6"/>
      <c r="F27" s="21">
        <v>41731</v>
      </c>
      <c r="G27" s="9">
        <f t="shared" si="1"/>
        <v>41731</v>
      </c>
      <c r="H27" s="21"/>
      <c r="I27" s="9">
        <f t="shared" si="2"/>
        <v>41731</v>
      </c>
    </row>
    <row r="28" spans="1:9" ht="54.75" customHeight="1">
      <c r="A28" s="2" t="s">
        <v>53</v>
      </c>
      <c r="B28" s="2" t="s">
        <v>48</v>
      </c>
      <c r="C28" s="6">
        <f>C29</f>
        <v>-16692.4</v>
      </c>
      <c r="D28" s="6">
        <f>D29</f>
        <v>0</v>
      </c>
      <c r="E28" s="9">
        <f t="shared" si="0"/>
        <v>-16692.4</v>
      </c>
      <c r="F28" s="21">
        <f>F29</f>
        <v>0</v>
      </c>
      <c r="G28" s="9">
        <f t="shared" si="1"/>
        <v>-16692.4</v>
      </c>
      <c r="H28" s="21">
        <f>H29</f>
        <v>0</v>
      </c>
      <c r="I28" s="9">
        <f t="shared" si="2"/>
        <v>-16692.4</v>
      </c>
    </row>
    <row r="29" spans="1:9" ht="54.75" customHeight="1">
      <c r="A29" s="2" t="s">
        <v>54</v>
      </c>
      <c r="B29" s="2" t="s">
        <v>49</v>
      </c>
      <c r="C29" s="6">
        <v>-16692.4</v>
      </c>
      <c r="D29" s="9"/>
      <c r="E29" s="9">
        <f t="shared" si="0"/>
        <v>-16692.4</v>
      </c>
      <c r="F29" s="22"/>
      <c r="G29" s="9">
        <f t="shared" si="1"/>
        <v>-16692.4</v>
      </c>
      <c r="H29" s="22"/>
      <c r="I29" s="9">
        <f t="shared" si="2"/>
        <v>-16692.4</v>
      </c>
    </row>
    <row r="30" spans="1:10" ht="31.5" customHeight="1">
      <c r="A30" s="2" t="s">
        <v>29</v>
      </c>
      <c r="B30" s="2" t="s">
        <v>5</v>
      </c>
      <c r="C30" s="6">
        <f>C31+C35</f>
        <v>0</v>
      </c>
      <c r="D30" s="6">
        <f>D31+D35</f>
        <v>1287.5</v>
      </c>
      <c r="E30" s="9">
        <f t="shared" si="0"/>
        <v>1287.5</v>
      </c>
      <c r="F30" s="21">
        <f>F31+F35</f>
        <v>0</v>
      </c>
      <c r="G30" s="9">
        <f t="shared" si="1"/>
        <v>1287.5</v>
      </c>
      <c r="H30" s="21">
        <f>H31+H35</f>
        <v>0</v>
      </c>
      <c r="I30" s="9">
        <f t="shared" si="2"/>
        <v>1287.5</v>
      </c>
      <c r="J30" s="12"/>
    </row>
    <row r="31" spans="1:9" ht="28.5" customHeight="1">
      <c r="A31" s="2" t="s">
        <v>30</v>
      </c>
      <c r="B31" s="2" t="s">
        <v>1</v>
      </c>
      <c r="C31" s="6">
        <f>C32</f>
        <v>-6227690</v>
      </c>
      <c r="D31" s="6">
        <f>D32</f>
        <v>-524954.7</v>
      </c>
      <c r="E31" s="9">
        <f t="shared" si="0"/>
        <v>-6752644.7</v>
      </c>
      <c r="F31" s="21">
        <f>F32</f>
        <v>-208447.4</v>
      </c>
      <c r="G31" s="9">
        <f t="shared" si="1"/>
        <v>-6961092.1</v>
      </c>
      <c r="H31" s="21">
        <f>H32</f>
        <v>-12700</v>
      </c>
      <c r="I31" s="9">
        <f t="shared" si="2"/>
        <v>-6973792.1</v>
      </c>
    </row>
    <row r="32" spans="1:9" ht="30" customHeight="1">
      <c r="A32" s="2" t="s">
        <v>31</v>
      </c>
      <c r="B32" s="2" t="s">
        <v>22</v>
      </c>
      <c r="C32" s="6">
        <f>C34</f>
        <v>-6227690</v>
      </c>
      <c r="D32" s="6">
        <f>D34</f>
        <v>-524954.7</v>
      </c>
      <c r="E32" s="9">
        <f t="shared" si="0"/>
        <v>-6752644.7</v>
      </c>
      <c r="F32" s="21">
        <f>F34</f>
        <v>-208447.4</v>
      </c>
      <c r="G32" s="9">
        <f t="shared" si="1"/>
        <v>-6961092.1</v>
      </c>
      <c r="H32" s="21">
        <f>H34</f>
        <v>-12700</v>
      </c>
      <c r="I32" s="9">
        <f t="shared" si="2"/>
        <v>-6973792.1</v>
      </c>
    </row>
    <row r="33" spans="1:9" ht="31.5" customHeight="1">
      <c r="A33" s="2" t="s">
        <v>20</v>
      </c>
      <c r="B33" s="2" t="s">
        <v>21</v>
      </c>
      <c r="C33" s="6">
        <f>C34</f>
        <v>-6227690</v>
      </c>
      <c r="D33" s="6">
        <f>D34</f>
        <v>-524954.7</v>
      </c>
      <c r="E33" s="9">
        <f t="shared" si="0"/>
        <v>-6752644.7</v>
      </c>
      <c r="F33" s="21">
        <f>F34</f>
        <v>-208447.4</v>
      </c>
      <c r="G33" s="9">
        <f t="shared" si="1"/>
        <v>-6961092.1</v>
      </c>
      <c r="H33" s="21">
        <f>H34</f>
        <v>-12700</v>
      </c>
      <c r="I33" s="9">
        <f t="shared" si="2"/>
        <v>-6973792.1</v>
      </c>
    </row>
    <row r="34" spans="1:11" ht="33">
      <c r="A34" s="2" t="s">
        <v>24</v>
      </c>
      <c r="B34" s="2" t="s">
        <v>25</v>
      </c>
      <c r="C34" s="6">
        <f>-5498949.1-C21</f>
        <v>-6227690</v>
      </c>
      <c r="D34" s="9">
        <v>-524954.7</v>
      </c>
      <c r="E34" s="9">
        <f t="shared" si="0"/>
        <v>-6752644.7</v>
      </c>
      <c r="F34" s="22">
        <f>-208447.2-0.2</f>
        <v>-208447.4</v>
      </c>
      <c r="G34" s="9">
        <f t="shared" si="1"/>
        <v>-6961092.1</v>
      </c>
      <c r="H34" s="22">
        <v>-12700</v>
      </c>
      <c r="I34" s="9">
        <f t="shared" si="2"/>
        <v>-6973792.1</v>
      </c>
      <c r="J34" s="12"/>
      <c r="K34" s="12"/>
    </row>
    <row r="35" spans="1:9" ht="27.75" customHeight="1">
      <c r="A35" s="2" t="s">
        <v>32</v>
      </c>
      <c r="B35" s="2" t="s">
        <v>2</v>
      </c>
      <c r="C35" s="6">
        <f>SUM(C36)</f>
        <v>6227690</v>
      </c>
      <c r="D35" s="6">
        <f>SUM(D36)</f>
        <v>526242.2</v>
      </c>
      <c r="E35" s="9">
        <f t="shared" si="0"/>
        <v>6753932.2</v>
      </c>
      <c r="F35" s="21">
        <f>SUM(F36)</f>
        <v>208447.4</v>
      </c>
      <c r="G35" s="9">
        <f t="shared" si="1"/>
        <v>6962379.6</v>
      </c>
      <c r="H35" s="21">
        <f>SUM(H36)</f>
        <v>12700</v>
      </c>
      <c r="I35" s="9">
        <f t="shared" si="2"/>
        <v>6975079.6</v>
      </c>
    </row>
    <row r="36" spans="1:9" ht="33.75" customHeight="1">
      <c r="A36" s="2" t="s">
        <v>33</v>
      </c>
      <c r="B36" s="2" t="s">
        <v>6</v>
      </c>
      <c r="C36" s="6">
        <f>SUM(C37)</f>
        <v>6227690</v>
      </c>
      <c r="D36" s="6">
        <f>SUM(D37)</f>
        <v>526242.2</v>
      </c>
      <c r="E36" s="9">
        <f t="shared" si="0"/>
        <v>6753932.2</v>
      </c>
      <c r="F36" s="21">
        <f>SUM(F37)</f>
        <v>208447.4</v>
      </c>
      <c r="G36" s="9">
        <f t="shared" si="1"/>
        <v>6962379.6</v>
      </c>
      <c r="H36" s="21">
        <f>SUM(H37)</f>
        <v>12700</v>
      </c>
      <c r="I36" s="9">
        <f t="shared" si="2"/>
        <v>6975079.6</v>
      </c>
    </row>
    <row r="37" spans="1:9" ht="30" customHeight="1">
      <c r="A37" s="2" t="s">
        <v>12</v>
      </c>
      <c r="B37" s="2" t="s">
        <v>4</v>
      </c>
      <c r="C37" s="6">
        <f>C38</f>
        <v>6227690</v>
      </c>
      <c r="D37" s="6">
        <f>D38</f>
        <v>526242.2</v>
      </c>
      <c r="E37" s="9">
        <f t="shared" si="0"/>
        <v>6753932.2</v>
      </c>
      <c r="F37" s="21">
        <f>F38</f>
        <v>208447.4</v>
      </c>
      <c r="G37" s="9">
        <f t="shared" si="1"/>
        <v>6962379.6</v>
      </c>
      <c r="H37" s="21">
        <f>H38</f>
        <v>12700</v>
      </c>
      <c r="I37" s="9">
        <f t="shared" si="2"/>
        <v>6975079.6</v>
      </c>
    </row>
    <row r="38" spans="1:11" ht="36.75" customHeight="1">
      <c r="A38" s="2" t="s">
        <v>15</v>
      </c>
      <c r="B38" s="2" t="s">
        <v>23</v>
      </c>
      <c r="C38" s="6">
        <f>5828278.5-C23-C29</f>
        <v>6227690</v>
      </c>
      <c r="D38" s="9">
        <v>526242.2</v>
      </c>
      <c r="E38" s="9">
        <f t="shared" si="0"/>
        <v>6753932.2</v>
      </c>
      <c r="F38" s="22">
        <f>207069.7+1377.5+0.2</f>
        <v>208447.4</v>
      </c>
      <c r="G38" s="9">
        <f t="shared" si="1"/>
        <v>6962379.6</v>
      </c>
      <c r="H38" s="22">
        <v>12700</v>
      </c>
      <c r="I38" s="9">
        <f t="shared" si="2"/>
        <v>6975079.6</v>
      </c>
      <c r="J38" s="12"/>
      <c r="K38" s="12"/>
    </row>
    <row r="39" spans="1:3" ht="24.75" customHeight="1" hidden="1">
      <c r="A39" s="14" t="s">
        <v>8</v>
      </c>
      <c r="B39" s="15" t="s">
        <v>7</v>
      </c>
      <c r="C39" s="10">
        <f>C40</f>
        <v>0</v>
      </c>
    </row>
    <row r="40" spans="1:3" ht="35.25" customHeight="1" hidden="1">
      <c r="A40" s="2" t="s">
        <v>36</v>
      </c>
      <c r="B40" s="8" t="s">
        <v>3</v>
      </c>
      <c r="C40" s="6">
        <f>SUM(C41)</f>
        <v>0</v>
      </c>
    </row>
    <row r="41" spans="1:3" ht="38.25" customHeight="1" hidden="1">
      <c r="A41" s="2" t="s">
        <v>13</v>
      </c>
      <c r="B41" s="8" t="s">
        <v>9</v>
      </c>
      <c r="C41" s="6">
        <f>C42</f>
        <v>0</v>
      </c>
    </row>
    <row r="42" spans="1:3" ht="37.5" customHeight="1" hidden="1">
      <c r="A42" s="2" t="s">
        <v>16</v>
      </c>
      <c r="B42" s="8" t="s">
        <v>41</v>
      </c>
      <c r="C42" s="6"/>
    </row>
    <row r="43" ht="16.5">
      <c r="B43" s="7"/>
    </row>
    <row r="44" ht="16.5">
      <c r="B44" s="7"/>
    </row>
    <row r="45" ht="16.5">
      <c r="B45" s="7"/>
    </row>
    <row r="46" ht="16.5">
      <c r="B46" s="7"/>
    </row>
    <row r="47" ht="16.5">
      <c r="B47" s="7"/>
    </row>
    <row r="48" ht="16.5">
      <c r="B48" s="7"/>
    </row>
    <row r="49" ht="16.5">
      <c r="B49" s="7"/>
    </row>
    <row r="50" ht="16.5">
      <c r="B50" s="7"/>
    </row>
    <row r="51" ht="16.5">
      <c r="B51" s="7"/>
    </row>
    <row r="52" ht="16.5">
      <c r="B52" s="7"/>
    </row>
    <row r="53" ht="16.5">
      <c r="B53" s="7"/>
    </row>
    <row r="54" ht="16.5">
      <c r="B54" s="7"/>
    </row>
    <row r="55" ht="16.5">
      <c r="B55" s="7"/>
    </row>
    <row r="56" ht="16.5">
      <c r="B56" s="7"/>
    </row>
    <row r="57" ht="16.5">
      <c r="B57" s="7"/>
    </row>
    <row r="58" ht="16.5">
      <c r="B58" s="7"/>
    </row>
    <row r="59" ht="16.5">
      <c r="B59" s="7"/>
    </row>
    <row r="60" ht="16.5">
      <c r="B60" s="7"/>
    </row>
    <row r="61" ht="16.5">
      <c r="B61" s="7"/>
    </row>
    <row r="62" ht="16.5">
      <c r="B62" s="7"/>
    </row>
    <row r="63" ht="16.5">
      <c r="B63" s="7"/>
    </row>
    <row r="64" ht="16.5">
      <c r="B64" s="7"/>
    </row>
    <row r="65" ht="16.5">
      <c r="B65" s="7"/>
    </row>
    <row r="66" ht="16.5">
      <c r="B66" s="7"/>
    </row>
    <row r="67" ht="16.5">
      <c r="B67" s="7"/>
    </row>
    <row r="68" ht="16.5">
      <c r="B68" s="7"/>
    </row>
    <row r="69" ht="16.5">
      <c r="B69" s="7"/>
    </row>
    <row r="70" ht="16.5">
      <c r="B70" s="7"/>
    </row>
    <row r="71" ht="16.5">
      <c r="B71" s="7"/>
    </row>
    <row r="72" ht="16.5">
      <c r="B72" s="7"/>
    </row>
    <row r="73" ht="16.5">
      <c r="B73" s="7"/>
    </row>
    <row r="74" ht="16.5">
      <c r="B74" s="7"/>
    </row>
    <row r="75" ht="16.5">
      <c r="B75" s="7"/>
    </row>
    <row r="76" ht="16.5">
      <c r="B76" s="7"/>
    </row>
    <row r="77" ht="16.5">
      <c r="B77" s="7"/>
    </row>
    <row r="78" ht="16.5">
      <c r="B78" s="7"/>
    </row>
    <row r="79" ht="16.5">
      <c r="B79" s="7"/>
    </row>
    <row r="80" ht="16.5">
      <c r="B80" s="7"/>
    </row>
    <row r="81" ht="16.5">
      <c r="B81" s="7"/>
    </row>
    <row r="82" ht="16.5">
      <c r="B82" s="7"/>
    </row>
    <row r="83" ht="16.5">
      <c r="B83" s="7"/>
    </row>
    <row r="84" ht="16.5">
      <c r="B84" s="7"/>
    </row>
    <row r="85" ht="16.5">
      <c r="B85" s="7"/>
    </row>
    <row r="86" ht="16.5">
      <c r="B86" s="7"/>
    </row>
    <row r="87" ht="16.5">
      <c r="B87" s="7"/>
    </row>
    <row r="88" ht="16.5">
      <c r="B88" s="7"/>
    </row>
    <row r="89" ht="16.5">
      <c r="B89" s="7"/>
    </row>
    <row r="90" ht="16.5">
      <c r="B90" s="7"/>
    </row>
    <row r="91" ht="16.5">
      <c r="B91" s="7"/>
    </row>
    <row r="92" ht="16.5">
      <c r="B92" s="7"/>
    </row>
    <row r="93" ht="16.5">
      <c r="B93" s="7"/>
    </row>
    <row r="94" ht="16.5">
      <c r="B94" s="7"/>
    </row>
    <row r="95" ht="16.5">
      <c r="B95" s="7"/>
    </row>
    <row r="96" ht="16.5">
      <c r="B96" s="7"/>
    </row>
    <row r="97" ht="16.5">
      <c r="B97" s="7"/>
    </row>
    <row r="98" ht="16.5">
      <c r="B98" s="7"/>
    </row>
    <row r="99" ht="16.5">
      <c r="B99" s="7"/>
    </row>
    <row r="100" ht="16.5">
      <c r="B100" s="7"/>
    </row>
    <row r="101" ht="16.5">
      <c r="B101" s="7"/>
    </row>
    <row r="102" ht="16.5">
      <c r="B102" s="7"/>
    </row>
    <row r="103" ht="16.5">
      <c r="B103" s="7"/>
    </row>
    <row r="104" ht="16.5">
      <c r="B104" s="7"/>
    </row>
    <row r="105" ht="16.5">
      <c r="B105" s="7"/>
    </row>
    <row r="106" ht="16.5">
      <c r="B106" s="7"/>
    </row>
    <row r="107" ht="16.5">
      <c r="B107" s="7"/>
    </row>
    <row r="108" ht="16.5">
      <c r="B108" s="7"/>
    </row>
    <row r="109" ht="16.5">
      <c r="B109" s="7"/>
    </row>
    <row r="110" ht="16.5">
      <c r="B110" s="7"/>
    </row>
    <row r="111" ht="16.5">
      <c r="B111" s="7"/>
    </row>
    <row r="112" ht="16.5">
      <c r="B112" s="7"/>
    </row>
    <row r="113" ht="16.5">
      <c r="B113" s="7"/>
    </row>
    <row r="114" ht="16.5">
      <c r="B114" s="7"/>
    </row>
    <row r="115" ht="16.5">
      <c r="B115" s="7"/>
    </row>
    <row r="116" ht="16.5">
      <c r="B116" s="7"/>
    </row>
    <row r="117" ht="16.5">
      <c r="B117" s="7"/>
    </row>
    <row r="118" ht="16.5">
      <c r="B118" s="7"/>
    </row>
    <row r="119" ht="16.5">
      <c r="B119" s="7"/>
    </row>
    <row r="120" ht="16.5">
      <c r="B120" s="7"/>
    </row>
    <row r="121" ht="16.5">
      <c r="B121" s="7"/>
    </row>
    <row r="122" ht="16.5">
      <c r="B122" s="7"/>
    </row>
    <row r="123" ht="16.5">
      <c r="B123" s="7"/>
    </row>
  </sheetData>
  <sheetProtection selectLockedCells="1" selectUnlockedCells="1"/>
  <mergeCells count="18">
    <mergeCell ref="G1:H1"/>
    <mergeCell ref="G2:H2"/>
    <mergeCell ref="G3:H3"/>
    <mergeCell ref="G4:H4"/>
    <mergeCell ref="A14:G14"/>
    <mergeCell ref="A13:G13"/>
    <mergeCell ref="C1:D1"/>
    <mergeCell ref="C2:D2"/>
    <mergeCell ref="C3:D3"/>
    <mergeCell ref="C4:D4"/>
    <mergeCell ref="E1:F1"/>
    <mergeCell ref="E2:F2"/>
    <mergeCell ref="E3:F3"/>
    <mergeCell ref="E4:F4"/>
    <mergeCell ref="I1:J1"/>
    <mergeCell ref="I2:J2"/>
    <mergeCell ref="I3:J3"/>
    <mergeCell ref="I4:J4"/>
  </mergeCells>
  <printOptions horizontalCentered="1"/>
  <pageMargins left="1.1811023622047245" right="0.3937007874015748" top="0.7874015748031497" bottom="0.3937007874015748" header="0.1968503937007874" footer="0.196850393700787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bud_05_2</cp:lastModifiedBy>
  <cp:lastPrinted>2013-06-13T15:03:47Z</cp:lastPrinted>
  <dcterms:created xsi:type="dcterms:W3CDTF">2006-09-19T12:50:58Z</dcterms:created>
  <dcterms:modified xsi:type="dcterms:W3CDTF">2013-06-13T15:04:19Z</dcterms:modified>
  <cp:category/>
  <cp:version/>
  <cp:contentType/>
  <cp:contentStatus/>
</cp:coreProperties>
</file>